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690" windowHeight="5475" tabRatio="599" activeTab="0"/>
  </bookViews>
  <sheets>
    <sheet name="Table 12.1" sheetId="1" r:id="rId1"/>
  </sheets>
  <definedNames>
    <definedName name="_xlnm.Print_Area" localSheetId="0">'Table 12.1'!$B$2:$D$57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<sst xmlns="http://schemas.openxmlformats.org/spreadsheetml/2006/main" count="53" uniqueCount="48">
  <si>
    <t>Risk-free Rate</t>
  </si>
  <si>
    <t xml:space="preserve"> </t>
  </si>
  <si>
    <t>Market Information</t>
  </si>
  <si>
    <t>Market Rate</t>
  </si>
  <si>
    <t>Market Risk Premium</t>
  </si>
  <si>
    <t>Market Variance</t>
  </si>
  <si>
    <t>Market Standard Deviation</t>
  </si>
  <si>
    <t>Correlation</t>
  </si>
  <si>
    <t>CAPM Market Value Estimate</t>
  </si>
  <si>
    <t>Present Value - Project</t>
  </si>
  <si>
    <t>Expected Project Cash Flow</t>
  </si>
  <si>
    <t>Market Standard Deviation of Cash Flows</t>
  </si>
  <si>
    <t>Expected Market Cash Flow</t>
  </si>
  <si>
    <t>Expected Portfolio Cash Flow</t>
  </si>
  <si>
    <t>Portfolio Standard Deviation</t>
  </si>
  <si>
    <t>Portfolio Present Value</t>
  </si>
  <si>
    <t xml:space="preserve">CAPM Private Value Estimate - Partial Commitment </t>
  </si>
  <si>
    <t>Present Value - Portfolio</t>
  </si>
  <si>
    <t>Market Investment</t>
  </si>
  <si>
    <t>Annual</t>
  </si>
  <si>
    <t>Holding Period</t>
  </si>
  <si>
    <t>Years Until Harvest</t>
  </si>
  <si>
    <t>Harvest Date</t>
  </si>
  <si>
    <t>Project Required Return for Diversified Investor</t>
  </si>
  <si>
    <t>Project Equilibrium Std. Dev. Of Returns</t>
  </si>
  <si>
    <t>Project Implied Beta</t>
  </si>
  <si>
    <t>Project Required Return for Undiversified Investor</t>
  </si>
  <si>
    <t>Equilibrium Std. Dev. of Returns</t>
  </si>
  <si>
    <t>Project Standard Deviation of Cash Flows</t>
  </si>
  <si>
    <t>Invest Date</t>
  </si>
  <si>
    <t>Investment in Project</t>
  </si>
  <si>
    <t>Investment in Market</t>
  </si>
  <si>
    <t>Project Cash Flows</t>
  </si>
  <si>
    <t>Outside Investor Allocation</t>
  </si>
  <si>
    <t>Project beta (based on cost of project)</t>
  </si>
  <si>
    <t>Fraction of Investment that is notionally in project</t>
  </si>
  <si>
    <t>Outside Investment</t>
  </si>
  <si>
    <t>Required Percent of Equity</t>
  </si>
  <si>
    <t>Cash Flow to Investor</t>
  </si>
  <si>
    <t>Expected Cash Flow</t>
  </si>
  <si>
    <t>Outside Investor Value</t>
  </si>
  <si>
    <t>Standard Deviation of Cash Flow</t>
  </si>
  <si>
    <t>Cash Flow to Entrepreneur</t>
  </si>
  <si>
    <t>Project Standard Deviation</t>
  </si>
  <si>
    <t>Entrepreneur's Investment</t>
  </si>
  <si>
    <t xml:space="preserve">Valuation - Investor and Entrepreneur's Partial Commitment </t>
  </si>
  <si>
    <t>NPV - Project to Entrepreneur</t>
  </si>
  <si>
    <t>Valuation Template 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</si>
</sst>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%"/>
    <numFmt numFmtId="166" formatCode="&quot;$&quot;#,##0.00"/>
    <numFmt numFmtId="167" formatCode="&quot;$&quot;#,##0.000"/>
    <numFmt numFmtId="168" formatCode="0.0%"/>
    <numFmt numFmtId="169" formatCode="&quot;$&quot;#,##0.0"/>
    <numFmt numFmtId="170" formatCode="#,##0.000"/>
  </numFmts>
  <fonts count="5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14"/>
      <color indexed="8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 tint="0.49998000264167786"/>
      <name val="Arial"/>
      <family val="2"/>
    </font>
    <font>
      <sz val="10"/>
      <color theme="1" tint="0.49998000264167786"/>
      <name val="Arial"/>
      <family val="2"/>
    </font>
    <font>
      <b/>
      <sz val="10"/>
      <color theme="4" tint="-0.24997000396251678"/>
      <name val="Arial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/>
    </xf>
    <xf numFmtId="10" fontId="0" fillId="33" borderId="11" xfId="0" applyNumberFormat="1" applyFill="1" applyBorder="1" applyAlignment="1" applyProtection="1">
      <alignment/>
      <protection/>
    </xf>
    <xf numFmtId="10" fontId="0" fillId="33" borderId="0" xfId="0" applyNumberForma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164" fontId="0" fillId="33" borderId="11" xfId="0" applyNumberForma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164" fontId="1" fillId="33" borderId="0" xfId="0" applyNumberFormat="1" applyFont="1" applyFill="1" applyBorder="1" applyAlignment="1" applyProtection="1">
      <alignment/>
      <protection/>
    </xf>
    <xf numFmtId="164" fontId="0" fillId="33" borderId="0" xfId="0" applyNumberFormat="1" applyFont="1" applyFill="1" applyBorder="1" applyAlignment="1" applyProtection="1">
      <alignment/>
      <protection/>
    </xf>
    <xf numFmtId="164" fontId="0" fillId="33" borderId="0" xfId="0" applyNumberFormat="1" applyFill="1" applyBorder="1" applyAlignment="1" applyProtection="1">
      <alignment/>
      <protection/>
    </xf>
    <xf numFmtId="164" fontId="0" fillId="33" borderId="11" xfId="0" applyNumberFormat="1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164" fontId="0" fillId="33" borderId="14" xfId="0" applyNumberFormat="1" applyFont="1" applyFill="1" applyBorder="1" applyAlignment="1" applyProtection="1">
      <alignment/>
      <protection/>
    </xf>
    <xf numFmtId="164" fontId="3" fillId="33" borderId="0" xfId="0" applyNumberFormat="1" applyFont="1" applyFill="1" applyBorder="1" applyAlignment="1" applyProtection="1">
      <alignment/>
      <protection/>
    </xf>
    <xf numFmtId="10" fontId="0" fillId="33" borderId="0" xfId="57" applyNumberFormat="1" applyFont="1" applyFill="1" applyBorder="1" applyAlignment="1" applyProtection="1">
      <alignment/>
      <protection/>
    </xf>
    <xf numFmtId="10" fontId="0" fillId="33" borderId="11" xfId="57" applyNumberFormat="1" applyFont="1" applyFill="1" applyBorder="1" applyAlignment="1" applyProtection="1">
      <alignment/>
      <protection/>
    </xf>
    <xf numFmtId="164" fontId="3" fillId="33" borderId="13" xfId="0" applyNumberFormat="1" applyFont="1" applyFill="1" applyBorder="1" applyAlignment="1" applyProtection="1">
      <alignment/>
      <protection/>
    </xf>
    <xf numFmtId="4" fontId="0" fillId="33" borderId="14" xfId="0" applyNumberFormat="1" applyFont="1" applyFill="1" applyBorder="1" applyAlignment="1" applyProtection="1">
      <alignment/>
      <protection/>
    </xf>
    <xf numFmtId="164" fontId="0" fillId="33" borderId="13" xfId="0" applyNumberFormat="1" applyFont="1" applyFill="1" applyBorder="1" applyAlignment="1" applyProtection="1">
      <alignment/>
      <protection/>
    </xf>
    <xf numFmtId="10" fontId="0" fillId="33" borderId="14" xfId="57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170" fontId="0" fillId="33" borderId="11" xfId="0" applyNumberForma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/>
    </xf>
    <xf numFmtId="164" fontId="1" fillId="34" borderId="11" xfId="0" applyNumberFormat="1" applyFont="1" applyFill="1" applyBorder="1" applyAlignment="1" applyProtection="1">
      <alignment/>
      <protection locked="0"/>
    </xf>
    <xf numFmtId="164" fontId="1" fillId="34" borderId="14" xfId="0" applyNumberFormat="1" applyFont="1" applyFill="1" applyBorder="1" applyAlignment="1" applyProtection="1">
      <alignment/>
      <protection locked="0"/>
    </xf>
    <xf numFmtId="3" fontId="1" fillId="35" borderId="11" xfId="0" applyNumberFormat="1" applyFont="1" applyFill="1" applyBorder="1" applyAlignment="1" applyProtection="1">
      <alignment/>
      <protection locked="0"/>
    </xf>
    <xf numFmtId="0" fontId="45" fillId="33" borderId="12" xfId="0" applyFont="1" applyFill="1" applyBorder="1" applyAlignment="1" applyProtection="1">
      <alignment/>
      <protection/>
    </xf>
    <xf numFmtId="164" fontId="46" fillId="33" borderId="13" xfId="0" applyNumberFormat="1" applyFont="1" applyFill="1" applyBorder="1" applyAlignment="1" applyProtection="1">
      <alignment/>
      <protection/>
    </xf>
    <xf numFmtId="164" fontId="45" fillId="33" borderId="14" xfId="0" applyNumberFormat="1" applyFont="1" applyFill="1" applyBorder="1" applyAlignment="1" applyProtection="1">
      <alignment/>
      <protection/>
    </xf>
    <xf numFmtId="164" fontId="45" fillId="33" borderId="13" xfId="0" applyNumberFormat="1" applyFont="1" applyFill="1" applyBorder="1" applyAlignment="1" applyProtection="1">
      <alignment/>
      <protection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164" fontId="45" fillId="33" borderId="15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Alignment="1">
      <alignment/>
    </xf>
    <xf numFmtId="0" fontId="47" fillId="33" borderId="16" xfId="0" applyFont="1" applyFill="1" applyBorder="1" applyAlignment="1" applyProtection="1">
      <alignment/>
      <protection/>
    </xf>
    <xf numFmtId="0" fontId="47" fillId="33" borderId="12" xfId="0" applyFont="1" applyFill="1" applyBorder="1" applyAlignment="1" applyProtection="1">
      <alignment/>
      <protection/>
    </xf>
    <xf numFmtId="164" fontId="47" fillId="33" borderId="17" xfId="0" applyNumberFormat="1" applyFont="1" applyFill="1" applyBorder="1" applyAlignment="1" applyProtection="1">
      <alignment/>
      <protection/>
    </xf>
    <xf numFmtId="164" fontId="47" fillId="33" borderId="14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2" fillId="36" borderId="18" xfId="0" applyFont="1" applyFill="1" applyBorder="1" applyAlignment="1" applyProtection="1">
      <alignment/>
      <protection/>
    </xf>
    <xf numFmtId="0" fontId="0" fillId="36" borderId="19" xfId="0" applyFill="1" applyBorder="1" applyAlignment="1" applyProtection="1">
      <alignment/>
      <protection/>
    </xf>
    <xf numFmtId="164" fontId="0" fillId="36" borderId="20" xfId="0" applyNumberFormat="1" applyFill="1" applyBorder="1" applyAlignment="1" applyProtection="1">
      <alignment/>
      <protection/>
    </xf>
    <xf numFmtId="0" fontId="0" fillId="36" borderId="20" xfId="0" applyFill="1" applyBorder="1" applyAlignment="1" applyProtection="1">
      <alignment/>
      <protection/>
    </xf>
    <xf numFmtId="164" fontId="0" fillId="36" borderId="19" xfId="0" applyNumberFormat="1" applyFill="1" applyBorder="1" applyAlignment="1" applyProtection="1">
      <alignment/>
      <protection/>
    </xf>
    <xf numFmtId="164" fontId="4" fillId="36" borderId="20" xfId="0" applyNumberFormat="1" applyFont="1" applyFill="1" applyBorder="1" applyAlignment="1" applyProtection="1">
      <alignment/>
      <protection/>
    </xf>
    <xf numFmtId="0" fontId="1" fillId="36" borderId="19" xfId="0" applyFont="1" applyFill="1" applyBorder="1" applyAlignment="1" applyProtection="1">
      <alignment horizontal="center"/>
      <protection/>
    </xf>
    <xf numFmtId="0" fontId="1" fillId="36" borderId="20" xfId="0" applyFont="1" applyFill="1" applyBorder="1" applyAlignment="1" applyProtection="1">
      <alignment horizontal="center"/>
      <protection/>
    </xf>
    <xf numFmtId="10" fontId="1" fillId="37" borderId="0" xfId="0" applyNumberFormat="1" applyFont="1" applyFill="1" applyBorder="1" applyAlignment="1" applyProtection="1">
      <alignment/>
      <protection locked="0"/>
    </xf>
    <xf numFmtId="0" fontId="1" fillId="37" borderId="14" xfId="0" applyFont="1" applyFill="1" applyBorder="1" applyAlignment="1" applyProtection="1">
      <alignment/>
      <protection locked="0"/>
    </xf>
    <xf numFmtId="164" fontId="1" fillId="37" borderId="0" xfId="0" applyNumberFormat="1" applyFont="1" applyFill="1" applyBorder="1" applyAlignment="1" applyProtection="1">
      <alignment/>
      <protection locked="0"/>
    </xf>
    <xf numFmtId="0" fontId="48" fillId="0" borderId="0" xfId="0" applyFont="1" applyFill="1" applyBorder="1" applyAlignment="1" applyProtection="1">
      <alignment horizontal="center" vertical="center"/>
      <protection/>
    </xf>
    <xf numFmtId="0" fontId="49" fillId="38" borderId="21" xfId="0" applyFont="1" applyFill="1" applyBorder="1" applyAlignment="1" applyProtection="1">
      <alignment horizontal="center"/>
      <protection/>
    </xf>
    <xf numFmtId="0" fontId="50" fillId="38" borderId="22" xfId="0" applyFont="1" applyFill="1" applyBorder="1" applyAlignment="1" applyProtection="1">
      <alignment horizontal="center"/>
      <protection/>
    </xf>
    <xf numFmtId="0" fontId="50" fillId="38" borderId="23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277"/>
  <sheetViews>
    <sheetView showGridLines="0" tabSelected="1" zoomScalePageLayoutView="0" workbookViewId="0" topLeftCell="A1">
      <selection activeCell="B2" sqref="B2:D54"/>
    </sheetView>
  </sheetViews>
  <sheetFormatPr defaultColWidth="9.140625" defaultRowHeight="12.75"/>
  <cols>
    <col min="2" max="2" width="55.7109375" style="0" customWidth="1"/>
    <col min="3" max="3" width="15.140625" style="0" customWidth="1"/>
    <col min="4" max="4" width="14.8515625" style="0" customWidth="1"/>
    <col min="5" max="10" width="9.140625" style="41" customWidth="1"/>
    <col min="11" max="41" width="9.140625" style="35" customWidth="1"/>
  </cols>
  <sheetData>
    <row r="2" spans="2:4" ht="18.75" thickBot="1">
      <c r="B2" s="68" t="s">
        <v>47</v>
      </c>
      <c r="C2" s="68"/>
      <c r="D2" s="68"/>
    </row>
    <row r="3" spans="2:4" ht="18.75" thickBot="1">
      <c r="B3" s="69" t="s">
        <v>45</v>
      </c>
      <c r="C3" s="70"/>
      <c r="D3" s="71"/>
    </row>
    <row r="4" spans="2:4" s="41" customFormat="1" ht="5.25" customHeight="1" thickBot="1">
      <c r="B4" s="42" t="s">
        <v>1</v>
      </c>
      <c r="C4" s="40"/>
      <c r="D4" s="40"/>
    </row>
    <row r="5" spans="2:41" s="1" customFormat="1" ht="12.75">
      <c r="B5" s="57" t="s">
        <v>2</v>
      </c>
      <c r="C5" s="63" t="s">
        <v>19</v>
      </c>
      <c r="D5" s="64" t="s">
        <v>20</v>
      </c>
      <c r="E5" s="41"/>
      <c r="F5" s="41"/>
      <c r="G5" s="41"/>
      <c r="H5" s="41"/>
      <c r="I5" s="41"/>
      <c r="J5" s="41"/>
      <c r="K5" s="35"/>
      <c r="L5" s="35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</row>
    <row r="6" spans="2:4" ht="12.75">
      <c r="B6" s="3" t="s">
        <v>0</v>
      </c>
      <c r="C6" s="65">
        <v>0.04</v>
      </c>
      <c r="D6" s="4">
        <f>(1+C6)^D$14-1</f>
        <v>0.26531901849600037</v>
      </c>
    </row>
    <row r="7" spans="2:4" ht="12.75">
      <c r="B7" s="3" t="s">
        <v>3</v>
      </c>
      <c r="C7" s="65">
        <v>0.12</v>
      </c>
      <c r="D7" s="4">
        <f>(1+C7)^D$14-1</f>
        <v>0.9738226851840008</v>
      </c>
    </row>
    <row r="8" spans="2:4" ht="12.75">
      <c r="B8" s="3" t="s">
        <v>4</v>
      </c>
      <c r="C8" s="5">
        <f>C7-C6</f>
        <v>0.07999999999999999</v>
      </c>
      <c r="D8" s="4">
        <f>D7-D6</f>
        <v>0.7085036666880005</v>
      </c>
    </row>
    <row r="9" spans="2:4" ht="12.75">
      <c r="B9" s="3" t="s">
        <v>5</v>
      </c>
      <c r="C9" s="5">
        <f>C10^2</f>
        <v>0.0225</v>
      </c>
      <c r="D9" s="4">
        <f>D10^2</f>
        <v>0.13499999999999998</v>
      </c>
    </row>
    <row r="10" spans="2:4" ht="12.75">
      <c r="B10" s="3" t="s">
        <v>6</v>
      </c>
      <c r="C10" s="65">
        <v>0.15</v>
      </c>
      <c r="D10" s="4">
        <f>C10*D14^0.5</f>
        <v>0.36742346141747667</v>
      </c>
    </row>
    <row r="11" spans="2:4" ht="13.5" thickBot="1">
      <c r="B11" s="6" t="s">
        <v>7</v>
      </c>
      <c r="C11" s="7" t="s">
        <v>1</v>
      </c>
      <c r="D11" s="66">
        <v>0.2</v>
      </c>
    </row>
    <row r="12" spans="2:4" s="41" customFormat="1" ht="5.25" customHeight="1" thickBot="1">
      <c r="B12" s="40"/>
      <c r="C12" s="40"/>
      <c r="D12" s="40"/>
    </row>
    <row r="13" spans="2:41" s="1" customFormat="1" ht="12.75">
      <c r="B13" s="57" t="s">
        <v>32</v>
      </c>
      <c r="C13" s="63" t="s">
        <v>29</v>
      </c>
      <c r="D13" s="64" t="s">
        <v>22</v>
      </c>
      <c r="E13" s="41"/>
      <c r="F13" s="41"/>
      <c r="G13" s="41"/>
      <c r="H13" s="41"/>
      <c r="I13" s="41"/>
      <c r="J13" s="41"/>
      <c r="K13" s="35"/>
      <c r="L13" s="35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</row>
    <row r="14" spans="2:4" ht="12.75">
      <c r="B14" s="3" t="s">
        <v>21</v>
      </c>
      <c r="C14" s="8"/>
      <c r="D14" s="30">
        <v>6</v>
      </c>
    </row>
    <row r="15" spans="2:4" ht="6" customHeight="1">
      <c r="B15" s="3"/>
      <c r="C15" s="8"/>
      <c r="D15" s="9"/>
    </row>
    <row r="16" spans="2:4" ht="12.75" customHeight="1">
      <c r="B16" s="3" t="s">
        <v>30</v>
      </c>
      <c r="C16" s="67">
        <v>2000</v>
      </c>
      <c r="D16" s="9"/>
    </row>
    <row r="17" spans="2:41" s="2" customFormat="1" ht="12.75">
      <c r="B17" s="10" t="s">
        <v>10</v>
      </c>
      <c r="C17" s="11"/>
      <c r="D17" s="28">
        <f>10743</f>
        <v>10743</v>
      </c>
      <c r="E17" s="56"/>
      <c r="F17" s="56"/>
      <c r="G17" s="56"/>
      <c r="H17" s="56"/>
      <c r="I17" s="56"/>
      <c r="J17" s="56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</row>
    <row r="18" spans="2:41" s="2" customFormat="1" ht="13.5" thickBot="1">
      <c r="B18" s="15" t="s">
        <v>28</v>
      </c>
      <c r="C18" s="23"/>
      <c r="D18" s="29">
        <f>5527</f>
        <v>5527</v>
      </c>
      <c r="E18" s="56"/>
      <c r="F18" s="56"/>
      <c r="G18" s="56"/>
      <c r="H18" s="56"/>
      <c r="I18" s="56"/>
      <c r="J18" s="56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</row>
    <row r="19" spans="2:4" s="41" customFormat="1" ht="6" customHeight="1" thickBot="1">
      <c r="B19" s="43"/>
      <c r="C19" s="44"/>
      <c r="D19" s="44"/>
    </row>
    <row r="20" spans="2:4" ht="12.75" customHeight="1">
      <c r="B20" s="57" t="s">
        <v>33</v>
      </c>
      <c r="C20" s="61"/>
      <c r="D20" s="59"/>
    </row>
    <row r="21" spans="2:4" ht="12.75" customHeight="1">
      <c r="B21" s="3" t="s">
        <v>34</v>
      </c>
      <c r="C21" s="13"/>
      <c r="D21" s="26">
        <f>D11*(D18/C16)/D10</f>
        <v>1.5042588675958477</v>
      </c>
    </row>
    <row r="22" spans="2:4" ht="12.75" customHeight="1">
      <c r="B22" s="3" t="s">
        <v>35</v>
      </c>
      <c r="C22" s="13"/>
      <c r="D22" s="26">
        <f>(1+D6)/((D17/C16-1)+1-D21*D8)</f>
        <v>0.293868839331406</v>
      </c>
    </row>
    <row r="23" spans="2:4" ht="12.75" customHeight="1">
      <c r="B23" s="3" t="s">
        <v>36</v>
      </c>
      <c r="C23" s="67">
        <v>1500</v>
      </c>
      <c r="D23" s="9"/>
    </row>
    <row r="24" spans="2:4" ht="12.75" customHeight="1">
      <c r="B24" s="3" t="s">
        <v>37</v>
      </c>
      <c r="C24" s="13"/>
      <c r="D24" s="4">
        <f>(C23/C16)*D22</f>
        <v>0.22040162949855452</v>
      </c>
    </row>
    <row r="25" spans="2:4" ht="12.75" customHeight="1">
      <c r="B25" s="25" t="s">
        <v>38</v>
      </c>
      <c r="C25" s="13"/>
      <c r="D25" s="9"/>
    </row>
    <row r="26" spans="2:4" ht="12.75" customHeight="1">
      <c r="B26" s="3" t="s">
        <v>39</v>
      </c>
      <c r="C26" s="13"/>
      <c r="D26" s="9">
        <f>D17*D24</f>
        <v>2367.774705702971</v>
      </c>
    </row>
    <row r="27" spans="2:4" ht="12.75" customHeight="1">
      <c r="B27" s="3" t="s">
        <v>41</v>
      </c>
      <c r="C27" s="13"/>
      <c r="D27" s="9">
        <f>D18*D24</f>
        <v>1218.1598062385108</v>
      </c>
    </row>
    <row r="28" spans="2:4" ht="12.75" customHeight="1" thickBot="1">
      <c r="B28" s="31" t="s">
        <v>40</v>
      </c>
      <c r="C28" s="32"/>
      <c r="D28" s="33">
        <f>(D26-D27*D11*D8/D10)/(1+D6)</f>
        <v>1500</v>
      </c>
    </row>
    <row r="29" spans="2:4" s="41" customFormat="1" ht="6" customHeight="1" thickBot="1">
      <c r="B29" s="45"/>
      <c r="C29" s="44"/>
      <c r="D29" s="46"/>
    </row>
    <row r="30" spans="2:4" ht="12.75" customHeight="1">
      <c r="B30" s="57" t="s">
        <v>42</v>
      </c>
      <c r="C30" s="61"/>
      <c r="D30" s="62"/>
    </row>
    <row r="31" spans="2:4" ht="12.75" customHeight="1">
      <c r="B31" s="10" t="s">
        <v>44</v>
      </c>
      <c r="C31" s="13">
        <f>C16-C23</f>
        <v>500</v>
      </c>
      <c r="D31" s="27"/>
    </row>
    <row r="32" spans="2:4" ht="12.75" customHeight="1">
      <c r="B32" s="3" t="s">
        <v>10</v>
      </c>
      <c r="C32" s="13"/>
      <c r="D32" s="9">
        <f>D17-D26</f>
        <v>8375.22529429703</v>
      </c>
    </row>
    <row r="33" spans="2:4" ht="12.75" customHeight="1">
      <c r="B33" s="3" t="s">
        <v>43</v>
      </c>
      <c r="C33" s="13"/>
      <c r="D33" s="9">
        <f>D18-D27</f>
        <v>4308.840193761489</v>
      </c>
    </row>
    <row r="34" spans="2:4" ht="6" customHeight="1">
      <c r="B34" s="3"/>
      <c r="C34" s="13"/>
      <c r="D34" s="9"/>
    </row>
    <row r="35" spans="2:4" ht="12.75" customHeight="1">
      <c r="B35" s="3" t="s">
        <v>31</v>
      </c>
      <c r="C35" s="67">
        <v>5500</v>
      </c>
      <c r="D35" s="9"/>
    </row>
    <row r="36" spans="2:4" ht="12.75">
      <c r="B36" s="3" t="s">
        <v>12</v>
      </c>
      <c r="C36" s="11"/>
      <c r="D36" s="9">
        <f>C35*(1+D7)</f>
        <v>10856.024768512005</v>
      </c>
    </row>
    <row r="37" spans="2:4" ht="12.75">
      <c r="B37" s="3" t="s">
        <v>11</v>
      </c>
      <c r="C37" s="8"/>
      <c r="D37" s="9">
        <f>D10*$C35</f>
        <v>2020.8290377961216</v>
      </c>
    </row>
    <row r="38" spans="2:4" ht="6" customHeight="1">
      <c r="B38" s="3"/>
      <c r="C38" s="8"/>
      <c r="D38" s="9"/>
    </row>
    <row r="39" spans="2:4" ht="12.75">
      <c r="B39" s="10" t="s">
        <v>13</v>
      </c>
      <c r="C39" s="12">
        <f>C31+C35</f>
        <v>6000</v>
      </c>
      <c r="D39" s="14">
        <f>D32+D36</f>
        <v>19231.250062809035</v>
      </c>
    </row>
    <row r="40" spans="2:4" ht="13.5" thickBot="1">
      <c r="B40" s="15" t="s">
        <v>14</v>
      </c>
      <c r="C40" s="16"/>
      <c r="D40" s="17">
        <f>(D33^2+D37^2+2*D11*D33*D37)^0.5</f>
        <v>5112.027539879364</v>
      </c>
    </row>
    <row r="41" spans="2:4" s="41" customFormat="1" ht="5.25" customHeight="1" thickBot="1">
      <c r="B41" s="40"/>
      <c r="C41" s="40"/>
      <c r="D41" s="40"/>
    </row>
    <row r="42" spans="2:4" ht="12.75">
      <c r="B42" s="57" t="s">
        <v>8</v>
      </c>
      <c r="C42" s="58"/>
      <c r="D42" s="60"/>
    </row>
    <row r="43" spans="2:4" ht="12.75">
      <c r="B43" s="10" t="s">
        <v>15</v>
      </c>
      <c r="C43" s="8"/>
      <c r="D43" s="9">
        <f>D44+D45</f>
        <v>10805.757305028626</v>
      </c>
    </row>
    <row r="44" spans="2:4" ht="12.75">
      <c r="B44" s="10" t="s">
        <v>18</v>
      </c>
      <c r="C44" s="8"/>
      <c r="D44" s="9">
        <f>(D36-D37*(D8/D10))/(1+D6)</f>
        <v>5500</v>
      </c>
    </row>
    <row r="45" spans="2:41" s="1" customFormat="1" ht="13.5" thickBot="1">
      <c r="B45" s="51" t="s">
        <v>9</v>
      </c>
      <c r="C45" s="34"/>
      <c r="D45" s="53">
        <f>(D32-((D7-D6)/D10)*D11*D33)/(1+D6)</f>
        <v>5305.757305028626</v>
      </c>
      <c r="E45" s="41"/>
      <c r="F45" s="41"/>
      <c r="G45" s="41"/>
      <c r="H45" s="41"/>
      <c r="I45" s="41"/>
      <c r="J45" s="41"/>
      <c r="K45" s="35"/>
      <c r="L45" s="35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</row>
    <row r="46" spans="2:41" s="1" customFormat="1" ht="12.75" hidden="1">
      <c r="B46" s="10" t="s">
        <v>23</v>
      </c>
      <c r="C46" s="19">
        <f>(1+D46)^(1/D14)-1</f>
        <v>0.07904987712905842</v>
      </c>
      <c r="D46" s="20">
        <f>D32/D45-1</f>
        <v>0.5785164704686474</v>
      </c>
      <c r="E46" s="41"/>
      <c r="F46" s="41"/>
      <c r="G46" s="41"/>
      <c r="H46" s="41"/>
      <c r="I46" s="41"/>
      <c r="J46" s="41"/>
      <c r="K46" s="35"/>
      <c r="L46" s="35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</row>
    <row r="47" spans="2:41" s="1" customFormat="1" ht="12.75" hidden="1">
      <c r="B47" s="10" t="s">
        <v>24</v>
      </c>
      <c r="C47" s="18"/>
      <c r="D47" s="20">
        <f>D33/D45</f>
        <v>0.8121065374923404</v>
      </c>
      <c r="E47" s="41"/>
      <c r="F47" s="41"/>
      <c r="G47" s="41"/>
      <c r="H47" s="41"/>
      <c r="I47" s="41"/>
      <c r="J47" s="41"/>
      <c r="K47" s="35"/>
      <c r="L47" s="35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</row>
    <row r="48" spans="2:41" s="1" customFormat="1" ht="13.5" hidden="1" thickBot="1">
      <c r="B48" s="15" t="s">
        <v>25</v>
      </c>
      <c r="C48" s="21"/>
      <c r="D48" s="22">
        <f>D47*D11/D10</f>
        <v>0.4420548074743668</v>
      </c>
      <c r="E48" s="41"/>
      <c r="F48" s="41"/>
      <c r="G48" s="41"/>
      <c r="H48" s="41"/>
      <c r="I48" s="41"/>
      <c r="J48" s="41"/>
      <c r="K48" s="35"/>
      <c r="L48" s="35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</row>
    <row r="49" spans="2:12" s="49" customFormat="1" ht="5.25" customHeight="1" thickBot="1">
      <c r="B49" s="47"/>
      <c r="C49" s="48"/>
      <c r="D49" s="48"/>
      <c r="E49" s="41"/>
      <c r="F49" s="41"/>
      <c r="G49" s="41"/>
      <c r="H49" s="41"/>
      <c r="I49" s="41"/>
      <c r="J49" s="41"/>
      <c r="K49" s="41"/>
      <c r="L49" s="41"/>
    </row>
    <row r="50" spans="2:4" ht="12.75">
      <c r="B50" s="57" t="s">
        <v>16</v>
      </c>
      <c r="C50" s="58"/>
      <c r="D50" s="59"/>
    </row>
    <row r="51" spans="2:4" ht="12.75">
      <c r="B51" s="10" t="s">
        <v>17</v>
      </c>
      <c r="C51" s="8"/>
      <c r="D51" s="9">
        <f>(D39-D40*(D8/D10))/(1+D6)</f>
        <v>7408.181828828803</v>
      </c>
    </row>
    <row r="52" spans="2:4" ht="12.75">
      <c r="B52" s="10" t="s">
        <v>18</v>
      </c>
      <c r="C52" s="5" t="s">
        <v>1</v>
      </c>
      <c r="D52" s="9">
        <f>C35</f>
        <v>5500</v>
      </c>
    </row>
    <row r="53" spans="2:4" ht="12.75">
      <c r="B53" s="50" t="s">
        <v>9</v>
      </c>
      <c r="C53" s="39"/>
      <c r="D53" s="52">
        <f>D51-D52</f>
        <v>1908.1818288288032</v>
      </c>
    </row>
    <row r="54" spans="2:4" ht="13.5" thickBot="1">
      <c r="B54" s="51" t="s">
        <v>46</v>
      </c>
      <c r="C54" s="34"/>
      <c r="D54" s="53">
        <f>D53-C31</f>
        <v>1408.1818288288032</v>
      </c>
    </row>
    <row r="55" spans="2:4" ht="12.75" hidden="1">
      <c r="B55" s="10" t="s">
        <v>26</v>
      </c>
      <c r="C55" s="19">
        <f>(1+D55)^(1/D14)-1</f>
        <v>0.2795662908722636</v>
      </c>
      <c r="D55" s="20">
        <f>D32/D53-1</f>
        <v>3.3891128024406063</v>
      </c>
    </row>
    <row r="56" spans="2:4" ht="13.5" hidden="1" thickBot="1">
      <c r="B56" s="15" t="s">
        <v>27</v>
      </c>
      <c r="C56" s="23"/>
      <c r="D56" s="24">
        <f>D33/D53</f>
        <v>2.2580867968993044</v>
      </c>
    </row>
    <row r="57" spans="2:4" s="41" customFormat="1" ht="5.25" customHeight="1">
      <c r="B57" s="43"/>
      <c r="C57" s="54"/>
      <c r="D57" s="43"/>
    </row>
    <row r="58" s="41" customFormat="1" ht="12.75">
      <c r="D58" s="55"/>
    </row>
    <row r="59" s="41" customFormat="1" ht="12.75">
      <c r="D59" s="55"/>
    </row>
    <row r="60" s="41" customFormat="1" ht="12.75">
      <c r="D60" s="55"/>
    </row>
    <row r="61" spans="4:10" s="35" customFormat="1" ht="12.75">
      <c r="D61" s="36"/>
      <c r="E61" s="41"/>
      <c r="F61" s="41"/>
      <c r="G61" s="41"/>
      <c r="H61" s="41"/>
      <c r="I61" s="41"/>
      <c r="J61" s="41"/>
    </row>
    <row r="62" spans="4:10" s="35" customFormat="1" ht="12.75">
      <c r="D62" s="36"/>
      <c r="E62" s="41"/>
      <c r="F62" s="41"/>
      <c r="G62" s="41"/>
      <c r="H62" s="41"/>
      <c r="I62" s="41"/>
      <c r="J62" s="41"/>
    </row>
    <row r="63" spans="4:10" s="35" customFormat="1" ht="12.75">
      <c r="D63" s="36"/>
      <c r="E63" s="41"/>
      <c r="F63" s="41"/>
      <c r="G63" s="41"/>
      <c r="H63" s="41"/>
      <c r="I63" s="41"/>
      <c r="J63" s="41"/>
    </row>
    <row r="64" spans="4:10" s="35" customFormat="1" ht="12.75">
      <c r="D64" s="36"/>
      <c r="E64" s="41"/>
      <c r="F64" s="41"/>
      <c r="G64" s="41"/>
      <c r="H64" s="41"/>
      <c r="I64" s="41"/>
      <c r="J64" s="41"/>
    </row>
    <row r="65" spans="5:10" s="35" customFormat="1" ht="12.75">
      <c r="E65" s="41"/>
      <c r="F65" s="41"/>
      <c r="G65" s="41"/>
      <c r="H65" s="41"/>
      <c r="I65" s="41"/>
      <c r="J65" s="41"/>
    </row>
    <row r="66" spans="5:10" s="35" customFormat="1" ht="12.75" hidden="1">
      <c r="E66" s="41"/>
      <c r="F66" s="41"/>
      <c r="G66" s="41"/>
      <c r="H66" s="41"/>
      <c r="I66" s="41"/>
      <c r="J66" s="41"/>
    </row>
    <row r="67" spans="5:10" s="35" customFormat="1" ht="12.75">
      <c r="E67" s="41"/>
      <c r="F67" s="41"/>
      <c r="G67" s="41"/>
      <c r="H67" s="41"/>
      <c r="I67" s="41"/>
      <c r="J67" s="41"/>
    </row>
    <row r="68" spans="5:10" s="35" customFormat="1" ht="12.75">
      <c r="E68" s="41"/>
      <c r="F68" s="41"/>
      <c r="G68" s="41"/>
      <c r="H68" s="41"/>
      <c r="I68" s="41"/>
      <c r="J68" s="41"/>
    </row>
    <row r="69" spans="5:10" s="35" customFormat="1" ht="12.75">
      <c r="E69" s="41"/>
      <c r="F69" s="41"/>
      <c r="G69" s="41"/>
      <c r="H69" s="41"/>
      <c r="I69" s="41"/>
      <c r="J69" s="41"/>
    </row>
    <row r="70" spans="5:10" s="35" customFormat="1" ht="12.75">
      <c r="E70" s="41"/>
      <c r="F70" s="41"/>
      <c r="G70" s="41"/>
      <c r="H70" s="41"/>
      <c r="I70" s="41"/>
      <c r="J70" s="41"/>
    </row>
    <row r="71" spans="5:10" s="35" customFormat="1" ht="12.75">
      <c r="E71" s="41"/>
      <c r="F71" s="41"/>
      <c r="G71" s="41"/>
      <c r="H71" s="41"/>
      <c r="I71" s="41"/>
      <c r="J71" s="41"/>
    </row>
    <row r="72" spans="5:10" s="35" customFormat="1" ht="12.75">
      <c r="E72" s="41"/>
      <c r="F72" s="41"/>
      <c r="G72" s="41"/>
      <c r="H72" s="41"/>
      <c r="I72" s="41"/>
      <c r="J72" s="41"/>
    </row>
    <row r="73" spans="5:10" s="35" customFormat="1" ht="12.75">
      <c r="E73" s="41"/>
      <c r="F73" s="41"/>
      <c r="G73" s="41"/>
      <c r="H73" s="41"/>
      <c r="I73" s="41"/>
      <c r="J73" s="41"/>
    </row>
    <row r="74" spans="5:10" s="35" customFormat="1" ht="12.75">
      <c r="E74" s="41"/>
      <c r="F74" s="41"/>
      <c r="G74" s="41"/>
      <c r="H74" s="41"/>
      <c r="I74" s="41"/>
      <c r="J74" s="41"/>
    </row>
    <row r="75" spans="5:10" s="35" customFormat="1" ht="12.75">
      <c r="E75" s="41"/>
      <c r="F75" s="41"/>
      <c r="G75" s="41"/>
      <c r="H75" s="41"/>
      <c r="I75" s="41"/>
      <c r="J75" s="41"/>
    </row>
    <row r="76" spans="5:10" s="35" customFormat="1" ht="12.75">
      <c r="E76" s="41"/>
      <c r="F76" s="41"/>
      <c r="G76" s="41"/>
      <c r="H76" s="41"/>
      <c r="I76" s="41"/>
      <c r="J76" s="41"/>
    </row>
    <row r="77" spans="5:10" s="35" customFormat="1" ht="12.75">
      <c r="E77" s="41"/>
      <c r="F77" s="41"/>
      <c r="G77" s="41"/>
      <c r="H77" s="41"/>
      <c r="I77" s="41"/>
      <c r="J77" s="41"/>
    </row>
    <row r="78" spans="5:10" s="35" customFormat="1" ht="12.75">
      <c r="E78" s="41"/>
      <c r="F78" s="41"/>
      <c r="G78" s="41"/>
      <c r="H78" s="41"/>
      <c r="I78" s="41"/>
      <c r="J78" s="41"/>
    </row>
    <row r="79" spans="5:10" s="35" customFormat="1" ht="12.75">
      <c r="E79" s="41"/>
      <c r="F79" s="41"/>
      <c r="G79" s="41"/>
      <c r="H79" s="41"/>
      <c r="I79" s="41"/>
      <c r="J79" s="41"/>
    </row>
    <row r="80" spans="5:10" s="35" customFormat="1" ht="12.75">
      <c r="E80" s="41"/>
      <c r="F80" s="41"/>
      <c r="G80" s="41"/>
      <c r="H80" s="41"/>
      <c r="I80" s="41"/>
      <c r="J80" s="41"/>
    </row>
    <row r="81" spans="5:10" s="35" customFormat="1" ht="12.75">
      <c r="E81" s="41"/>
      <c r="F81" s="41"/>
      <c r="G81" s="41"/>
      <c r="H81" s="41"/>
      <c r="I81" s="41"/>
      <c r="J81" s="41"/>
    </row>
    <row r="82" spans="5:10" s="35" customFormat="1" ht="12.75">
      <c r="E82" s="41"/>
      <c r="F82" s="41"/>
      <c r="G82" s="41"/>
      <c r="H82" s="41"/>
      <c r="I82" s="41"/>
      <c r="J82" s="41"/>
    </row>
    <row r="83" spans="5:10" s="35" customFormat="1" ht="12.75">
      <c r="E83" s="41"/>
      <c r="F83" s="41"/>
      <c r="G83" s="41"/>
      <c r="H83" s="41"/>
      <c r="I83" s="41"/>
      <c r="J83" s="41"/>
    </row>
    <row r="84" spans="5:10" s="35" customFormat="1" ht="12.75">
      <c r="E84" s="41"/>
      <c r="F84" s="41"/>
      <c r="G84" s="41"/>
      <c r="H84" s="41"/>
      <c r="I84" s="41"/>
      <c r="J84" s="41"/>
    </row>
    <row r="85" spans="5:10" s="35" customFormat="1" ht="12.75">
      <c r="E85" s="41"/>
      <c r="F85" s="41"/>
      <c r="G85" s="41"/>
      <c r="H85" s="41"/>
      <c r="I85" s="41"/>
      <c r="J85" s="41"/>
    </row>
    <row r="86" spans="5:10" s="35" customFormat="1" ht="12.75">
      <c r="E86" s="41"/>
      <c r="F86" s="41"/>
      <c r="G86" s="41"/>
      <c r="H86" s="41"/>
      <c r="I86" s="41"/>
      <c r="J86" s="41"/>
    </row>
    <row r="87" spans="5:10" s="35" customFormat="1" ht="12.75">
      <c r="E87" s="41"/>
      <c r="F87" s="41"/>
      <c r="G87" s="41"/>
      <c r="H87" s="41"/>
      <c r="I87" s="41"/>
      <c r="J87" s="41"/>
    </row>
    <row r="88" spans="5:10" s="35" customFormat="1" ht="12.75">
      <c r="E88" s="41"/>
      <c r="F88" s="41"/>
      <c r="G88" s="41"/>
      <c r="H88" s="41"/>
      <c r="I88" s="41"/>
      <c r="J88" s="41"/>
    </row>
    <row r="89" spans="5:10" s="35" customFormat="1" ht="12.75">
      <c r="E89" s="41"/>
      <c r="F89" s="41"/>
      <c r="G89" s="41"/>
      <c r="H89" s="41"/>
      <c r="I89" s="41"/>
      <c r="J89" s="41"/>
    </row>
    <row r="90" spans="5:10" s="35" customFormat="1" ht="12.75">
      <c r="E90" s="41"/>
      <c r="F90" s="41"/>
      <c r="G90" s="41"/>
      <c r="H90" s="41"/>
      <c r="I90" s="41"/>
      <c r="J90" s="41"/>
    </row>
    <row r="91" spans="5:10" s="35" customFormat="1" ht="12.75">
      <c r="E91" s="41"/>
      <c r="F91" s="41"/>
      <c r="G91" s="41"/>
      <c r="H91" s="41"/>
      <c r="I91" s="41"/>
      <c r="J91" s="41"/>
    </row>
    <row r="92" spans="5:10" s="35" customFormat="1" ht="12.75">
      <c r="E92" s="41"/>
      <c r="F92" s="41"/>
      <c r="G92" s="41"/>
      <c r="H92" s="41"/>
      <c r="I92" s="41"/>
      <c r="J92" s="41"/>
    </row>
    <row r="93" spans="5:10" s="35" customFormat="1" ht="12.75">
      <c r="E93" s="41"/>
      <c r="F93" s="41"/>
      <c r="G93" s="41"/>
      <c r="H93" s="41"/>
      <c r="I93" s="41"/>
      <c r="J93" s="41"/>
    </row>
    <row r="94" spans="5:10" s="35" customFormat="1" ht="12.75">
      <c r="E94" s="41"/>
      <c r="F94" s="41"/>
      <c r="G94" s="41"/>
      <c r="H94" s="41"/>
      <c r="I94" s="41"/>
      <c r="J94" s="41"/>
    </row>
    <row r="95" spans="5:10" s="35" customFormat="1" ht="12.75">
      <c r="E95" s="41"/>
      <c r="F95" s="41"/>
      <c r="G95" s="41"/>
      <c r="H95" s="41"/>
      <c r="I95" s="41"/>
      <c r="J95" s="41"/>
    </row>
    <row r="96" spans="5:10" s="35" customFormat="1" ht="12.75">
      <c r="E96" s="41"/>
      <c r="F96" s="41"/>
      <c r="G96" s="41"/>
      <c r="H96" s="41"/>
      <c r="I96" s="41"/>
      <c r="J96" s="41"/>
    </row>
    <row r="97" spans="5:10" s="35" customFormat="1" ht="12.75">
      <c r="E97" s="41"/>
      <c r="F97" s="41"/>
      <c r="G97" s="41"/>
      <c r="H97" s="41"/>
      <c r="I97" s="41"/>
      <c r="J97" s="41"/>
    </row>
    <row r="98" spans="5:10" s="35" customFormat="1" ht="12.75">
      <c r="E98" s="41"/>
      <c r="F98" s="41"/>
      <c r="G98" s="41"/>
      <c r="H98" s="41"/>
      <c r="I98" s="41"/>
      <c r="J98" s="41"/>
    </row>
    <row r="99" spans="5:10" s="35" customFormat="1" ht="12.75">
      <c r="E99" s="41"/>
      <c r="F99" s="41"/>
      <c r="G99" s="41"/>
      <c r="H99" s="41"/>
      <c r="I99" s="41"/>
      <c r="J99" s="41"/>
    </row>
    <row r="100" spans="5:10" s="35" customFormat="1" ht="12.75">
      <c r="E100" s="41"/>
      <c r="F100" s="41"/>
      <c r="G100" s="41"/>
      <c r="H100" s="41"/>
      <c r="I100" s="41"/>
      <c r="J100" s="41"/>
    </row>
    <row r="101" spans="5:10" s="35" customFormat="1" ht="12.75">
      <c r="E101" s="41"/>
      <c r="F101" s="41"/>
      <c r="G101" s="41"/>
      <c r="H101" s="41"/>
      <c r="I101" s="41"/>
      <c r="J101" s="41"/>
    </row>
    <row r="102" spans="5:10" s="35" customFormat="1" ht="12.75">
      <c r="E102" s="41"/>
      <c r="F102" s="41"/>
      <c r="G102" s="41"/>
      <c r="H102" s="41"/>
      <c r="I102" s="41"/>
      <c r="J102" s="41"/>
    </row>
    <row r="103" spans="5:10" s="35" customFormat="1" ht="12.75">
      <c r="E103" s="41"/>
      <c r="F103" s="41"/>
      <c r="G103" s="41"/>
      <c r="H103" s="41"/>
      <c r="I103" s="41"/>
      <c r="J103" s="41"/>
    </row>
    <row r="104" spans="5:10" s="35" customFormat="1" ht="12.75">
      <c r="E104" s="41"/>
      <c r="F104" s="41"/>
      <c r="G104" s="41"/>
      <c r="H104" s="41"/>
      <c r="I104" s="41"/>
      <c r="J104" s="41"/>
    </row>
    <row r="105" spans="5:10" s="35" customFormat="1" ht="12.75">
      <c r="E105" s="41"/>
      <c r="F105" s="41"/>
      <c r="G105" s="41"/>
      <c r="H105" s="41"/>
      <c r="I105" s="41"/>
      <c r="J105" s="41"/>
    </row>
    <row r="106" spans="5:10" s="35" customFormat="1" ht="12.75">
      <c r="E106" s="41"/>
      <c r="F106" s="41"/>
      <c r="G106" s="41"/>
      <c r="H106" s="41"/>
      <c r="I106" s="41"/>
      <c r="J106" s="41"/>
    </row>
    <row r="107" spans="5:10" s="35" customFormat="1" ht="12.75">
      <c r="E107" s="41"/>
      <c r="F107" s="41"/>
      <c r="G107" s="41"/>
      <c r="H107" s="41"/>
      <c r="I107" s="41"/>
      <c r="J107" s="41"/>
    </row>
    <row r="108" spans="5:10" s="35" customFormat="1" ht="12.75">
      <c r="E108" s="41"/>
      <c r="F108" s="41"/>
      <c r="G108" s="41"/>
      <c r="H108" s="41"/>
      <c r="I108" s="41"/>
      <c r="J108" s="41"/>
    </row>
    <row r="109" spans="5:10" s="35" customFormat="1" ht="12.75">
      <c r="E109" s="41"/>
      <c r="F109" s="41"/>
      <c r="G109" s="41"/>
      <c r="H109" s="41"/>
      <c r="I109" s="41"/>
      <c r="J109" s="41"/>
    </row>
    <row r="110" spans="5:10" s="35" customFormat="1" ht="12.75">
      <c r="E110" s="41"/>
      <c r="F110" s="41"/>
      <c r="G110" s="41"/>
      <c r="H110" s="41"/>
      <c r="I110" s="41"/>
      <c r="J110" s="41"/>
    </row>
    <row r="111" spans="5:10" s="35" customFormat="1" ht="12.75">
      <c r="E111" s="41"/>
      <c r="F111" s="41"/>
      <c r="G111" s="41"/>
      <c r="H111" s="41"/>
      <c r="I111" s="41"/>
      <c r="J111" s="41"/>
    </row>
    <row r="112" spans="5:10" s="35" customFormat="1" ht="12.75">
      <c r="E112" s="41"/>
      <c r="F112" s="41"/>
      <c r="G112" s="41"/>
      <c r="H112" s="41"/>
      <c r="I112" s="41"/>
      <c r="J112" s="41"/>
    </row>
    <row r="113" spans="5:10" s="35" customFormat="1" ht="12.75">
      <c r="E113" s="41"/>
      <c r="F113" s="41"/>
      <c r="G113" s="41"/>
      <c r="H113" s="41"/>
      <c r="I113" s="41"/>
      <c r="J113" s="41"/>
    </row>
    <row r="114" spans="5:10" s="35" customFormat="1" ht="12.75">
      <c r="E114" s="41"/>
      <c r="F114" s="41"/>
      <c r="G114" s="41"/>
      <c r="H114" s="41"/>
      <c r="I114" s="41"/>
      <c r="J114" s="41"/>
    </row>
    <row r="115" spans="5:10" s="35" customFormat="1" ht="12.75">
      <c r="E115" s="41"/>
      <c r="F115" s="41"/>
      <c r="G115" s="41"/>
      <c r="H115" s="41"/>
      <c r="I115" s="41"/>
      <c r="J115" s="41"/>
    </row>
    <row r="116" spans="5:10" s="35" customFormat="1" ht="12.75">
      <c r="E116" s="41"/>
      <c r="F116" s="41"/>
      <c r="G116" s="41"/>
      <c r="H116" s="41"/>
      <c r="I116" s="41"/>
      <c r="J116" s="41"/>
    </row>
    <row r="117" spans="5:10" s="35" customFormat="1" ht="12.75">
      <c r="E117" s="41"/>
      <c r="F117" s="41"/>
      <c r="G117" s="41"/>
      <c r="H117" s="41"/>
      <c r="I117" s="41"/>
      <c r="J117" s="41"/>
    </row>
    <row r="118" spans="5:10" s="35" customFormat="1" ht="12.75">
      <c r="E118" s="41"/>
      <c r="F118" s="41"/>
      <c r="G118" s="41"/>
      <c r="H118" s="41"/>
      <c r="I118" s="41"/>
      <c r="J118" s="41"/>
    </row>
    <row r="119" spans="5:10" s="35" customFormat="1" ht="12.75">
      <c r="E119" s="41"/>
      <c r="F119" s="41"/>
      <c r="G119" s="41"/>
      <c r="H119" s="41"/>
      <c r="I119" s="41"/>
      <c r="J119" s="41"/>
    </row>
    <row r="120" spans="5:10" s="35" customFormat="1" ht="12.75">
      <c r="E120" s="41"/>
      <c r="F120" s="41"/>
      <c r="G120" s="41"/>
      <c r="H120" s="41"/>
      <c r="I120" s="41"/>
      <c r="J120" s="41"/>
    </row>
    <row r="121" spans="5:10" s="35" customFormat="1" ht="12.75">
      <c r="E121" s="41"/>
      <c r="F121" s="41"/>
      <c r="G121" s="41"/>
      <c r="H121" s="41"/>
      <c r="I121" s="41"/>
      <c r="J121" s="41"/>
    </row>
    <row r="122" spans="5:10" s="35" customFormat="1" ht="12.75">
      <c r="E122" s="41"/>
      <c r="F122" s="41"/>
      <c r="G122" s="41"/>
      <c r="H122" s="41"/>
      <c r="I122" s="41"/>
      <c r="J122" s="41"/>
    </row>
    <row r="123" spans="5:10" s="35" customFormat="1" ht="12.75">
      <c r="E123" s="41"/>
      <c r="F123" s="41"/>
      <c r="G123" s="41"/>
      <c r="H123" s="41"/>
      <c r="I123" s="41"/>
      <c r="J123" s="41"/>
    </row>
    <row r="124" spans="5:10" s="35" customFormat="1" ht="12.75">
      <c r="E124" s="41"/>
      <c r="F124" s="41"/>
      <c r="G124" s="41"/>
      <c r="H124" s="41"/>
      <c r="I124" s="41"/>
      <c r="J124" s="41"/>
    </row>
    <row r="125" spans="5:10" s="35" customFormat="1" ht="12.75">
      <c r="E125" s="41"/>
      <c r="F125" s="41"/>
      <c r="G125" s="41"/>
      <c r="H125" s="41"/>
      <c r="I125" s="41"/>
      <c r="J125" s="41"/>
    </row>
    <row r="126" spans="5:10" s="35" customFormat="1" ht="12.75">
      <c r="E126" s="41"/>
      <c r="F126" s="41"/>
      <c r="G126" s="41"/>
      <c r="H126" s="41"/>
      <c r="I126" s="41"/>
      <c r="J126" s="41"/>
    </row>
    <row r="127" spans="5:10" s="35" customFormat="1" ht="12.75">
      <c r="E127" s="41"/>
      <c r="F127" s="41"/>
      <c r="G127" s="41"/>
      <c r="H127" s="41"/>
      <c r="I127" s="41"/>
      <c r="J127" s="41"/>
    </row>
    <row r="128" spans="5:10" s="35" customFormat="1" ht="12.75">
      <c r="E128" s="41"/>
      <c r="F128" s="41"/>
      <c r="G128" s="41"/>
      <c r="H128" s="41"/>
      <c r="I128" s="41"/>
      <c r="J128" s="41"/>
    </row>
    <row r="129" spans="5:10" s="35" customFormat="1" ht="12.75">
      <c r="E129" s="41"/>
      <c r="F129" s="41"/>
      <c r="G129" s="41"/>
      <c r="H129" s="41"/>
      <c r="I129" s="41"/>
      <c r="J129" s="41"/>
    </row>
    <row r="130" spans="5:10" s="35" customFormat="1" ht="12.75">
      <c r="E130" s="41"/>
      <c r="F130" s="41"/>
      <c r="G130" s="41"/>
      <c r="H130" s="41"/>
      <c r="I130" s="41"/>
      <c r="J130" s="41"/>
    </row>
    <row r="131" spans="5:10" s="35" customFormat="1" ht="12.75">
      <c r="E131" s="41"/>
      <c r="F131" s="41"/>
      <c r="G131" s="41"/>
      <c r="H131" s="41"/>
      <c r="I131" s="41"/>
      <c r="J131" s="41"/>
    </row>
    <row r="132" spans="5:10" s="35" customFormat="1" ht="12.75">
      <c r="E132" s="41"/>
      <c r="F132" s="41"/>
      <c r="G132" s="41"/>
      <c r="H132" s="41"/>
      <c r="I132" s="41"/>
      <c r="J132" s="41"/>
    </row>
    <row r="133" spans="5:10" s="35" customFormat="1" ht="12.75">
      <c r="E133" s="41"/>
      <c r="F133" s="41"/>
      <c r="G133" s="41"/>
      <c r="H133" s="41"/>
      <c r="I133" s="41"/>
      <c r="J133" s="41"/>
    </row>
    <row r="134" spans="5:10" s="35" customFormat="1" ht="12.75">
      <c r="E134" s="41"/>
      <c r="F134" s="41"/>
      <c r="G134" s="41"/>
      <c r="H134" s="41"/>
      <c r="I134" s="41"/>
      <c r="J134" s="41"/>
    </row>
    <row r="135" spans="5:10" s="35" customFormat="1" ht="12.75">
      <c r="E135" s="41"/>
      <c r="F135" s="41"/>
      <c r="G135" s="41"/>
      <c r="H135" s="41"/>
      <c r="I135" s="41"/>
      <c r="J135" s="41"/>
    </row>
    <row r="136" spans="5:10" s="35" customFormat="1" ht="12.75">
      <c r="E136" s="41"/>
      <c r="F136" s="41"/>
      <c r="G136" s="41"/>
      <c r="H136" s="41"/>
      <c r="I136" s="41"/>
      <c r="J136" s="41"/>
    </row>
    <row r="137" spans="5:10" s="35" customFormat="1" ht="12.75">
      <c r="E137" s="41"/>
      <c r="F137" s="41"/>
      <c r="G137" s="41"/>
      <c r="H137" s="41"/>
      <c r="I137" s="41"/>
      <c r="J137" s="41"/>
    </row>
    <row r="138" spans="5:10" s="35" customFormat="1" ht="12.75">
      <c r="E138" s="41"/>
      <c r="F138" s="41"/>
      <c r="G138" s="41"/>
      <c r="H138" s="41"/>
      <c r="I138" s="41"/>
      <c r="J138" s="41"/>
    </row>
    <row r="139" spans="5:10" s="35" customFormat="1" ht="12.75">
      <c r="E139" s="41"/>
      <c r="F139" s="41"/>
      <c r="G139" s="41"/>
      <c r="H139" s="41"/>
      <c r="I139" s="41"/>
      <c r="J139" s="41"/>
    </row>
    <row r="140" spans="5:10" s="35" customFormat="1" ht="12.75">
      <c r="E140" s="41"/>
      <c r="F140" s="41"/>
      <c r="G140" s="41"/>
      <c r="H140" s="41"/>
      <c r="I140" s="41"/>
      <c r="J140" s="41"/>
    </row>
    <row r="141" spans="5:10" s="35" customFormat="1" ht="12.75">
      <c r="E141" s="41"/>
      <c r="F141" s="41"/>
      <c r="G141" s="41"/>
      <c r="H141" s="41"/>
      <c r="I141" s="41"/>
      <c r="J141" s="41"/>
    </row>
    <row r="142" spans="5:10" s="35" customFormat="1" ht="12.75">
      <c r="E142" s="41"/>
      <c r="F142" s="41"/>
      <c r="G142" s="41"/>
      <c r="H142" s="41"/>
      <c r="I142" s="41"/>
      <c r="J142" s="41"/>
    </row>
    <row r="143" spans="5:10" s="35" customFormat="1" ht="12.75">
      <c r="E143" s="41"/>
      <c r="F143" s="41"/>
      <c r="G143" s="41"/>
      <c r="H143" s="41"/>
      <c r="I143" s="41"/>
      <c r="J143" s="41"/>
    </row>
    <row r="144" spans="5:10" s="35" customFormat="1" ht="12.75">
      <c r="E144" s="41"/>
      <c r="F144" s="41"/>
      <c r="G144" s="41"/>
      <c r="H144" s="41"/>
      <c r="I144" s="41"/>
      <c r="J144" s="41"/>
    </row>
    <row r="145" spans="5:10" s="35" customFormat="1" ht="12.75">
      <c r="E145" s="41"/>
      <c r="F145" s="41"/>
      <c r="G145" s="41"/>
      <c r="H145" s="41"/>
      <c r="I145" s="41"/>
      <c r="J145" s="41"/>
    </row>
    <row r="146" spans="5:10" s="35" customFormat="1" ht="12.75">
      <c r="E146" s="41"/>
      <c r="F146" s="41"/>
      <c r="G146" s="41"/>
      <c r="H146" s="41"/>
      <c r="I146" s="41"/>
      <c r="J146" s="41"/>
    </row>
    <row r="147" spans="5:10" s="35" customFormat="1" ht="12.75">
      <c r="E147" s="41"/>
      <c r="F147" s="41"/>
      <c r="G147" s="41"/>
      <c r="H147" s="41"/>
      <c r="I147" s="41"/>
      <c r="J147" s="41"/>
    </row>
    <row r="148" spans="5:10" s="35" customFormat="1" ht="12.75">
      <c r="E148" s="41"/>
      <c r="F148" s="41"/>
      <c r="G148" s="41"/>
      <c r="H148" s="41"/>
      <c r="I148" s="41"/>
      <c r="J148" s="41"/>
    </row>
    <row r="149" spans="5:10" s="35" customFormat="1" ht="12.75">
      <c r="E149" s="41"/>
      <c r="F149" s="41"/>
      <c r="G149" s="41"/>
      <c r="H149" s="41"/>
      <c r="I149" s="41"/>
      <c r="J149" s="41"/>
    </row>
    <row r="150" spans="5:10" s="35" customFormat="1" ht="12.75">
      <c r="E150" s="41"/>
      <c r="F150" s="41"/>
      <c r="G150" s="41"/>
      <c r="H150" s="41"/>
      <c r="I150" s="41"/>
      <c r="J150" s="41"/>
    </row>
    <row r="151" spans="5:10" s="35" customFormat="1" ht="12.75">
      <c r="E151" s="41"/>
      <c r="F151" s="41"/>
      <c r="G151" s="41"/>
      <c r="H151" s="41"/>
      <c r="I151" s="41"/>
      <c r="J151" s="41"/>
    </row>
    <row r="152" spans="5:10" s="35" customFormat="1" ht="12.75">
      <c r="E152" s="41"/>
      <c r="F152" s="41"/>
      <c r="G152" s="41"/>
      <c r="H152" s="41"/>
      <c r="I152" s="41"/>
      <c r="J152" s="41"/>
    </row>
    <row r="153" spans="5:10" s="35" customFormat="1" ht="12.75">
      <c r="E153" s="41"/>
      <c r="F153" s="41"/>
      <c r="G153" s="41"/>
      <c r="H153" s="41"/>
      <c r="I153" s="41"/>
      <c r="J153" s="41"/>
    </row>
    <row r="154" spans="5:10" s="35" customFormat="1" ht="12.75">
      <c r="E154" s="41"/>
      <c r="F154" s="41"/>
      <c r="G154" s="41"/>
      <c r="H154" s="41"/>
      <c r="I154" s="41"/>
      <c r="J154" s="41"/>
    </row>
    <row r="155" spans="5:10" s="35" customFormat="1" ht="12.75">
      <c r="E155" s="41"/>
      <c r="F155" s="41"/>
      <c r="G155" s="41"/>
      <c r="H155" s="41"/>
      <c r="I155" s="41"/>
      <c r="J155" s="41"/>
    </row>
    <row r="156" spans="5:10" s="35" customFormat="1" ht="12.75">
      <c r="E156" s="41"/>
      <c r="F156" s="41"/>
      <c r="G156" s="41"/>
      <c r="H156" s="41"/>
      <c r="I156" s="41"/>
      <c r="J156" s="41"/>
    </row>
    <row r="157" spans="5:10" s="35" customFormat="1" ht="12.75">
      <c r="E157" s="41"/>
      <c r="F157" s="41"/>
      <c r="G157" s="41"/>
      <c r="H157" s="41"/>
      <c r="I157" s="41"/>
      <c r="J157" s="41"/>
    </row>
    <row r="158" spans="5:10" s="35" customFormat="1" ht="12.75">
      <c r="E158" s="41"/>
      <c r="F158" s="41"/>
      <c r="G158" s="41"/>
      <c r="H158" s="41"/>
      <c r="I158" s="41"/>
      <c r="J158" s="41"/>
    </row>
    <row r="159" spans="5:10" s="35" customFormat="1" ht="12.75">
      <c r="E159" s="41"/>
      <c r="F159" s="41"/>
      <c r="G159" s="41"/>
      <c r="H159" s="41"/>
      <c r="I159" s="41"/>
      <c r="J159" s="41"/>
    </row>
    <row r="160" spans="5:10" s="35" customFormat="1" ht="12.75">
      <c r="E160" s="41"/>
      <c r="F160" s="41"/>
      <c r="G160" s="41"/>
      <c r="H160" s="41"/>
      <c r="I160" s="41"/>
      <c r="J160" s="41"/>
    </row>
    <row r="161" spans="5:10" s="35" customFormat="1" ht="12.75">
      <c r="E161" s="41"/>
      <c r="F161" s="41"/>
      <c r="G161" s="41"/>
      <c r="H161" s="41"/>
      <c r="I161" s="41"/>
      <c r="J161" s="41"/>
    </row>
    <row r="162" spans="5:10" s="35" customFormat="1" ht="12.75">
      <c r="E162" s="41"/>
      <c r="F162" s="41"/>
      <c r="G162" s="41"/>
      <c r="H162" s="41"/>
      <c r="I162" s="41"/>
      <c r="J162" s="41"/>
    </row>
    <row r="163" spans="5:10" s="35" customFormat="1" ht="12.75">
      <c r="E163" s="41"/>
      <c r="F163" s="41"/>
      <c r="G163" s="41"/>
      <c r="H163" s="41"/>
      <c r="I163" s="41"/>
      <c r="J163" s="41"/>
    </row>
    <row r="164" spans="5:10" s="35" customFormat="1" ht="12.75">
      <c r="E164" s="41"/>
      <c r="F164" s="41"/>
      <c r="G164" s="41"/>
      <c r="H164" s="41"/>
      <c r="I164" s="41"/>
      <c r="J164" s="41"/>
    </row>
    <row r="165" spans="5:10" s="35" customFormat="1" ht="12.75">
      <c r="E165" s="41"/>
      <c r="F165" s="41"/>
      <c r="G165" s="41"/>
      <c r="H165" s="41"/>
      <c r="I165" s="41"/>
      <c r="J165" s="41"/>
    </row>
    <row r="166" spans="5:10" s="35" customFormat="1" ht="12.75">
      <c r="E166" s="41"/>
      <c r="F166" s="41"/>
      <c r="G166" s="41"/>
      <c r="H166" s="41"/>
      <c r="I166" s="41"/>
      <c r="J166" s="41"/>
    </row>
    <row r="167" spans="5:10" s="35" customFormat="1" ht="12.75">
      <c r="E167" s="41"/>
      <c r="F167" s="41"/>
      <c r="G167" s="41"/>
      <c r="H167" s="41"/>
      <c r="I167" s="41"/>
      <c r="J167" s="41"/>
    </row>
    <row r="168" spans="5:10" s="35" customFormat="1" ht="12.75">
      <c r="E168" s="41"/>
      <c r="F168" s="41"/>
      <c r="G168" s="41"/>
      <c r="H168" s="41"/>
      <c r="I168" s="41"/>
      <c r="J168" s="41"/>
    </row>
    <row r="169" spans="5:10" s="35" customFormat="1" ht="12.75">
      <c r="E169" s="41"/>
      <c r="F169" s="41"/>
      <c r="G169" s="41"/>
      <c r="H169" s="41"/>
      <c r="I169" s="41"/>
      <c r="J169" s="41"/>
    </row>
    <row r="170" spans="5:10" s="35" customFormat="1" ht="12.75">
      <c r="E170" s="41"/>
      <c r="F170" s="41"/>
      <c r="G170" s="41"/>
      <c r="H170" s="41"/>
      <c r="I170" s="41"/>
      <c r="J170" s="41"/>
    </row>
    <row r="171" spans="5:10" s="35" customFormat="1" ht="12.75">
      <c r="E171" s="41"/>
      <c r="F171" s="41"/>
      <c r="G171" s="41"/>
      <c r="H171" s="41"/>
      <c r="I171" s="41"/>
      <c r="J171" s="41"/>
    </row>
    <row r="172" spans="5:10" s="35" customFormat="1" ht="12.75">
      <c r="E172" s="41"/>
      <c r="F172" s="41"/>
      <c r="G172" s="41"/>
      <c r="H172" s="41"/>
      <c r="I172" s="41"/>
      <c r="J172" s="41"/>
    </row>
    <row r="173" spans="5:10" s="35" customFormat="1" ht="12.75">
      <c r="E173" s="41"/>
      <c r="F173" s="41"/>
      <c r="G173" s="41"/>
      <c r="H173" s="41"/>
      <c r="I173" s="41"/>
      <c r="J173" s="41"/>
    </row>
    <row r="174" spans="5:10" s="35" customFormat="1" ht="12.75">
      <c r="E174" s="41"/>
      <c r="F174" s="41"/>
      <c r="G174" s="41"/>
      <c r="H174" s="41"/>
      <c r="I174" s="41"/>
      <c r="J174" s="41"/>
    </row>
    <row r="175" spans="5:10" s="35" customFormat="1" ht="12.75">
      <c r="E175" s="41"/>
      <c r="F175" s="41"/>
      <c r="G175" s="41"/>
      <c r="H175" s="41"/>
      <c r="I175" s="41"/>
      <c r="J175" s="41"/>
    </row>
    <row r="176" spans="5:10" s="35" customFormat="1" ht="12.75">
      <c r="E176" s="41"/>
      <c r="F176" s="41"/>
      <c r="G176" s="41"/>
      <c r="H176" s="41"/>
      <c r="I176" s="41"/>
      <c r="J176" s="41"/>
    </row>
    <row r="177" spans="5:10" s="35" customFormat="1" ht="12.75">
      <c r="E177" s="41"/>
      <c r="F177" s="41"/>
      <c r="G177" s="41"/>
      <c r="H177" s="41"/>
      <c r="I177" s="41"/>
      <c r="J177" s="41"/>
    </row>
    <row r="178" spans="5:10" s="35" customFormat="1" ht="12.75">
      <c r="E178" s="41"/>
      <c r="F178" s="41"/>
      <c r="G178" s="41"/>
      <c r="H178" s="41"/>
      <c r="I178" s="41"/>
      <c r="J178" s="41"/>
    </row>
    <row r="179" spans="5:10" s="35" customFormat="1" ht="12.75">
      <c r="E179" s="41"/>
      <c r="F179" s="41"/>
      <c r="G179" s="41"/>
      <c r="H179" s="41"/>
      <c r="I179" s="41"/>
      <c r="J179" s="41"/>
    </row>
    <row r="180" spans="5:10" s="35" customFormat="1" ht="12.75">
      <c r="E180" s="41"/>
      <c r="F180" s="41"/>
      <c r="G180" s="41"/>
      <c r="H180" s="41"/>
      <c r="I180" s="41"/>
      <c r="J180" s="41"/>
    </row>
    <row r="181" spans="5:10" s="35" customFormat="1" ht="12.75">
      <c r="E181" s="41"/>
      <c r="F181" s="41"/>
      <c r="G181" s="41"/>
      <c r="H181" s="41"/>
      <c r="I181" s="41"/>
      <c r="J181" s="41"/>
    </row>
    <row r="182" spans="5:10" s="35" customFormat="1" ht="12.75">
      <c r="E182" s="41"/>
      <c r="F182" s="41"/>
      <c r="G182" s="41"/>
      <c r="H182" s="41"/>
      <c r="I182" s="41"/>
      <c r="J182" s="41"/>
    </row>
    <row r="183" spans="5:10" s="35" customFormat="1" ht="12.75">
      <c r="E183" s="41"/>
      <c r="F183" s="41"/>
      <c r="G183" s="41"/>
      <c r="H183" s="41"/>
      <c r="I183" s="41"/>
      <c r="J183" s="41"/>
    </row>
    <row r="184" spans="5:10" s="35" customFormat="1" ht="12.75">
      <c r="E184" s="41"/>
      <c r="F184" s="41"/>
      <c r="G184" s="41"/>
      <c r="H184" s="41"/>
      <c r="I184" s="41"/>
      <c r="J184" s="41"/>
    </row>
    <row r="185" spans="5:10" s="35" customFormat="1" ht="12.75">
      <c r="E185" s="41"/>
      <c r="F185" s="41"/>
      <c r="G185" s="41"/>
      <c r="H185" s="41"/>
      <c r="I185" s="41"/>
      <c r="J185" s="41"/>
    </row>
    <row r="186" spans="5:10" s="35" customFormat="1" ht="12.75">
      <c r="E186" s="41"/>
      <c r="F186" s="41"/>
      <c r="G186" s="41"/>
      <c r="H186" s="41"/>
      <c r="I186" s="41"/>
      <c r="J186" s="41"/>
    </row>
    <row r="187" spans="5:10" s="35" customFormat="1" ht="12.75">
      <c r="E187" s="41"/>
      <c r="F187" s="41"/>
      <c r="G187" s="41"/>
      <c r="H187" s="41"/>
      <c r="I187" s="41"/>
      <c r="J187" s="41"/>
    </row>
    <row r="188" spans="5:10" s="35" customFormat="1" ht="12.75">
      <c r="E188" s="41"/>
      <c r="F188" s="41"/>
      <c r="G188" s="41"/>
      <c r="H188" s="41"/>
      <c r="I188" s="41"/>
      <c r="J188" s="41"/>
    </row>
    <row r="189" spans="5:10" s="35" customFormat="1" ht="12.75">
      <c r="E189" s="41"/>
      <c r="F189" s="41"/>
      <c r="G189" s="41"/>
      <c r="H189" s="41"/>
      <c r="I189" s="41"/>
      <c r="J189" s="41"/>
    </row>
    <row r="190" spans="5:10" s="35" customFormat="1" ht="12.75">
      <c r="E190" s="41"/>
      <c r="F190" s="41"/>
      <c r="G190" s="41"/>
      <c r="H190" s="41"/>
      <c r="I190" s="41"/>
      <c r="J190" s="41"/>
    </row>
    <row r="191" spans="5:10" s="35" customFormat="1" ht="12.75">
      <c r="E191" s="41"/>
      <c r="F191" s="41"/>
      <c r="G191" s="41"/>
      <c r="H191" s="41"/>
      <c r="I191" s="41"/>
      <c r="J191" s="41"/>
    </row>
    <row r="192" spans="5:10" s="35" customFormat="1" ht="12.75">
      <c r="E192" s="41"/>
      <c r="F192" s="41"/>
      <c r="G192" s="41"/>
      <c r="H192" s="41"/>
      <c r="I192" s="41"/>
      <c r="J192" s="41"/>
    </row>
    <row r="193" spans="5:10" s="35" customFormat="1" ht="12.75">
      <c r="E193" s="41"/>
      <c r="F193" s="41"/>
      <c r="G193" s="41"/>
      <c r="H193" s="41"/>
      <c r="I193" s="41"/>
      <c r="J193" s="41"/>
    </row>
    <row r="194" spans="5:10" s="35" customFormat="1" ht="12.75">
      <c r="E194" s="41"/>
      <c r="F194" s="41"/>
      <c r="G194" s="41"/>
      <c r="H194" s="41"/>
      <c r="I194" s="41"/>
      <c r="J194" s="41"/>
    </row>
    <row r="195" spans="5:10" s="35" customFormat="1" ht="12.75">
      <c r="E195" s="41"/>
      <c r="F195" s="41"/>
      <c r="G195" s="41"/>
      <c r="H195" s="41"/>
      <c r="I195" s="41"/>
      <c r="J195" s="41"/>
    </row>
    <row r="196" spans="5:10" s="35" customFormat="1" ht="12.75">
      <c r="E196" s="41"/>
      <c r="F196" s="41"/>
      <c r="G196" s="41"/>
      <c r="H196" s="41"/>
      <c r="I196" s="41"/>
      <c r="J196" s="41"/>
    </row>
    <row r="197" spans="5:10" s="35" customFormat="1" ht="12.75">
      <c r="E197" s="41"/>
      <c r="F197" s="41"/>
      <c r="G197" s="41"/>
      <c r="H197" s="41"/>
      <c r="I197" s="41"/>
      <c r="J197" s="41"/>
    </row>
    <row r="198" spans="5:10" s="35" customFormat="1" ht="12.75">
      <c r="E198" s="41"/>
      <c r="F198" s="41"/>
      <c r="G198" s="41"/>
      <c r="H198" s="41"/>
      <c r="I198" s="41"/>
      <c r="J198" s="41"/>
    </row>
    <row r="199" spans="5:10" s="35" customFormat="1" ht="12.75">
      <c r="E199" s="41"/>
      <c r="F199" s="41"/>
      <c r="G199" s="41"/>
      <c r="H199" s="41"/>
      <c r="I199" s="41"/>
      <c r="J199" s="41"/>
    </row>
    <row r="200" spans="5:10" s="35" customFormat="1" ht="12.75">
      <c r="E200" s="41"/>
      <c r="F200" s="41"/>
      <c r="G200" s="41"/>
      <c r="H200" s="41"/>
      <c r="I200" s="41"/>
      <c r="J200" s="41"/>
    </row>
    <row r="201" spans="5:10" s="35" customFormat="1" ht="12.75">
      <c r="E201" s="41"/>
      <c r="F201" s="41"/>
      <c r="G201" s="41"/>
      <c r="H201" s="41"/>
      <c r="I201" s="41"/>
      <c r="J201" s="41"/>
    </row>
    <row r="202" spans="5:10" s="35" customFormat="1" ht="12.75">
      <c r="E202" s="41"/>
      <c r="F202" s="41"/>
      <c r="G202" s="41"/>
      <c r="H202" s="41"/>
      <c r="I202" s="41"/>
      <c r="J202" s="41"/>
    </row>
    <row r="203" spans="5:10" s="35" customFormat="1" ht="12.75">
      <c r="E203" s="41"/>
      <c r="F203" s="41"/>
      <c r="G203" s="41"/>
      <c r="H203" s="41"/>
      <c r="I203" s="41"/>
      <c r="J203" s="41"/>
    </row>
    <row r="204" spans="5:10" s="35" customFormat="1" ht="12.75">
      <c r="E204" s="41"/>
      <c r="F204" s="41"/>
      <c r="G204" s="41"/>
      <c r="H204" s="41"/>
      <c r="I204" s="41"/>
      <c r="J204" s="41"/>
    </row>
    <row r="205" spans="5:10" s="35" customFormat="1" ht="12.75">
      <c r="E205" s="41"/>
      <c r="F205" s="41"/>
      <c r="G205" s="41"/>
      <c r="H205" s="41"/>
      <c r="I205" s="41"/>
      <c r="J205" s="41"/>
    </row>
    <row r="206" spans="5:10" s="35" customFormat="1" ht="12.75">
      <c r="E206" s="41"/>
      <c r="F206" s="41"/>
      <c r="G206" s="41"/>
      <c r="H206" s="41"/>
      <c r="I206" s="41"/>
      <c r="J206" s="41"/>
    </row>
    <row r="207" spans="5:10" s="35" customFormat="1" ht="12.75">
      <c r="E207" s="41"/>
      <c r="F207" s="41"/>
      <c r="G207" s="41"/>
      <c r="H207" s="41"/>
      <c r="I207" s="41"/>
      <c r="J207" s="41"/>
    </row>
    <row r="208" spans="5:10" s="35" customFormat="1" ht="12.75">
      <c r="E208" s="41"/>
      <c r="F208" s="41"/>
      <c r="G208" s="41"/>
      <c r="H208" s="41"/>
      <c r="I208" s="41"/>
      <c r="J208" s="41"/>
    </row>
    <row r="209" spans="5:10" s="35" customFormat="1" ht="12.75">
      <c r="E209" s="41"/>
      <c r="F209" s="41"/>
      <c r="G209" s="41"/>
      <c r="H209" s="41"/>
      <c r="I209" s="41"/>
      <c r="J209" s="41"/>
    </row>
    <row r="210" spans="5:10" s="35" customFormat="1" ht="12.75">
      <c r="E210" s="41"/>
      <c r="F210" s="41"/>
      <c r="G210" s="41"/>
      <c r="H210" s="41"/>
      <c r="I210" s="41"/>
      <c r="J210" s="41"/>
    </row>
    <row r="211" spans="5:10" s="35" customFormat="1" ht="12.75">
      <c r="E211" s="41"/>
      <c r="F211" s="41"/>
      <c r="G211" s="41"/>
      <c r="H211" s="41"/>
      <c r="I211" s="41"/>
      <c r="J211" s="41"/>
    </row>
    <row r="212" spans="5:10" s="35" customFormat="1" ht="12.75">
      <c r="E212" s="41"/>
      <c r="F212" s="41"/>
      <c r="G212" s="41"/>
      <c r="H212" s="41"/>
      <c r="I212" s="41"/>
      <c r="J212" s="41"/>
    </row>
    <row r="213" spans="5:10" s="35" customFormat="1" ht="12.75">
      <c r="E213" s="41"/>
      <c r="F213" s="41"/>
      <c r="G213" s="41"/>
      <c r="H213" s="41"/>
      <c r="I213" s="41"/>
      <c r="J213" s="41"/>
    </row>
    <row r="214" spans="5:10" s="35" customFormat="1" ht="12.75">
      <c r="E214" s="41"/>
      <c r="F214" s="41"/>
      <c r="G214" s="41"/>
      <c r="H214" s="41"/>
      <c r="I214" s="41"/>
      <c r="J214" s="41"/>
    </row>
    <row r="215" spans="5:10" s="35" customFormat="1" ht="12.75">
      <c r="E215" s="41"/>
      <c r="F215" s="41"/>
      <c r="G215" s="41"/>
      <c r="H215" s="41"/>
      <c r="I215" s="41"/>
      <c r="J215" s="41"/>
    </row>
    <row r="216" spans="5:10" s="35" customFormat="1" ht="12.75">
      <c r="E216" s="41"/>
      <c r="F216" s="41"/>
      <c r="G216" s="41"/>
      <c r="H216" s="41"/>
      <c r="I216" s="41"/>
      <c r="J216" s="41"/>
    </row>
    <row r="217" spans="5:10" s="35" customFormat="1" ht="12.75">
      <c r="E217" s="41"/>
      <c r="F217" s="41"/>
      <c r="G217" s="41"/>
      <c r="H217" s="41"/>
      <c r="I217" s="41"/>
      <c r="J217" s="41"/>
    </row>
    <row r="218" spans="5:10" s="35" customFormat="1" ht="12.75">
      <c r="E218" s="41"/>
      <c r="F218" s="41"/>
      <c r="G218" s="41"/>
      <c r="H218" s="41"/>
      <c r="I218" s="41"/>
      <c r="J218" s="41"/>
    </row>
    <row r="219" spans="5:10" s="35" customFormat="1" ht="12.75">
      <c r="E219" s="41"/>
      <c r="F219" s="41"/>
      <c r="G219" s="41"/>
      <c r="H219" s="41"/>
      <c r="I219" s="41"/>
      <c r="J219" s="41"/>
    </row>
    <row r="220" spans="5:10" s="35" customFormat="1" ht="12.75">
      <c r="E220" s="41"/>
      <c r="F220" s="41"/>
      <c r="G220" s="41"/>
      <c r="H220" s="41"/>
      <c r="I220" s="41"/>
      <c r="J220" s="41"/>
    </row>
    <row r="221" spans="5:10" s="35" customFormat="1" ht="12.75">
      <c r="E221" s="41"/>
      <c r="F221" s="41"/>
      <c r="G221" s="41"/>
      <c r="H221" s="41"/>
      <c r="I221" s="41"/>
      <c r="J221" s="41"/>
    </row>
    <row r="222" spans="5:10" s="35" customFormat="1" ht="12.75">
      <c r="E222" s="41"/>
      <c r="F222" s="41"/>
      <c r="G222" s="41"/>
      <c r="H222" s="41"/>
      <c r="I222" s="41"/>
      <c r="J222" s="41"/>
    </row>
    <row r="223" spans="5:10" s="35" customFormat="1" ht="12.75">
      <c r="E223" s="41"/>
      <c r="F223" s="41"/>
      <c r="G223" s="41"/>
      <c r="H223" s="41"/>
      <c r="I223" s="41"/>
      <c r="J223" s="41"/>
    </row>
    <row r="224" spans="5:10" s="35" customFormat="1" ht="12.75">
      <c r="E224" s="41"/>
      <c r="F224" s="41"/>
      <c r="G224" s="41"/>
      <c r="H224" s="41"/>
      <c r="I224" s="41"/>
      <c r="J224" s="41"/>
    </row>
    <row r="225" spans="5:10" s="35" customFormat="1" ht="12.75">
      <c r="E225" s="41"/>
      <c r="F225" s="41"/>
      <c r="G225" s="41"/>
      <c r="H225" s="41"/>
      <c r="I225" s="41"/>
      <c r="J225" s="41"/>
    </row>
    <row r="226" spans="5:10" s="35" customFormat="1" ht="12.75">
      <c r="E226" s="41"/>
      <c r="F226" s="41"/>
      <c r="G226" s="41"/>
      <c r="H226" s="41"/>
      <c r="I226" s="41"/>
      <c r="J226" s="41"/>
    </row>
    <row r="227" spans="5:10" s="35" customFormat="1" ht="12.75">
      <c r="E227" s="41"/>
      <c r="F227" s="41"/>
      <c r="G227" s="41"/>
      <c r="H227" s="41"/>
      <c r="I227" s="41"/>
      <c r="J227" s="41"/>
    </row>
    <row r="228" spans="5:10" s="35" customFormat="1" ht="12.75">
      <c r="E228" s="41"/>
      <c r="F228" s="41"/>
      <c r="G228" s="41"/>
      <c r="H228" s="41"/>
      <c r="I228" s="41"/>
      <c r="J228" s="41"/>
    </row>
    <row r="229" spans="5:10" s="35" customFormat="1" ht="12.75">
      <c r="E229" s="41"/>
      <c r="F229" s="41"/>
      <c r="G229" s="41"/>
      <c r="H229" s="41"/>
      <c r="I229" s="41"/>
      <c r="J229" s="41"/>
    </row>
    <row r="230" spans="5:10" s="35" customFormat="1" ht="12.75">
      <c r="E230" s="41"/>
      <c r="F230" s="41"/>
      <c r="G230" s="41"/>
      <c r="H230" s="41"/>
      <c r="I230" s="41"/>
      <c r="J230" s="41"/>
    </row>
    <row r="231" spans="5:10" s="35" customFormat="1" ht="12.75">
      <c r="E231" s="41"/>
      <c r="F231" s="41"/>
      <c r="G231" s="41"/>
      <c r="H231" s="41"/>
      <c r="I231" s="41"/>
      <c r="J231" s="41"/>
    </row>
    <row r="232" spans="5:10" s="35" customFormat="1" ht="12.75">
      <c r="E232" s="41"/>
      <c r="F232" s="41"/>
      <c r="G232" s="41"/>
      <c r="H232" s="41"/>
      <c r="I232" s="41"/>
      <c r="J232" s="41"/>
    </row>
    <row r="233" spans="5:10" s="35" customFormat="1" ht="12.75">
      <c r="E233" s="41"/>
      <c r="F233" s="41"/>
      <c r="G233" s="41"/>
      <c r="H233" s="41"/>
      <c r="I233" s="41"/>
      <c r="J233" s="41"/>
    </row>
    <row r="234" spans="5:10" s="35" customFormat="1" ht="12.75">
      <c r="E234" s="41"/>
      <c r="F234" s="41"/>
      <c r="G234" s="41"/>
      <c r="H234" s="41"/>
      <c r="I234" s="41"/>
      <c r="J234" s="41"/>
    </row>
    <row r="235" spans="5:10" s="35" customFormat="1" ht="12.75">
      <c r="E235" s="41"/>
      <c r="F235" s="41"/>
      <c r="G235" s="41"/>
      <c r="H235" s="41"/>
      <c r="I235" s="41"/>
      <c r="J235" s="41"/>
    </row>
    <row r="236" spans="5:10" s="35" customFormat="1" ht="12.75">
      <c r="E236" s="41"/>
      <c r="F236" s="41"/>
      <c r="G236" s="41"/>
      <c r="H236" s="41"/>
      <c r="I236" s="41"/>
      <c r="J236" s="41"/>
    </row>
    <row r="237" spans="5:10" s="35" customFormat="1" ht="12.75">
      <c r="E237" s="41"/>
      <c r="F237" s="41"/>
      <c r="G237" s="41"/>
      <c r="H237" s="41"/>
      <c r="I237" s="41"/>
      <c r="J237" s="41"/>
    </row>
    <row r="238" spans="5:10" s="35" customFormat="1" ht="12.75">
      <c r="E238" s="41"/>
      <c r="F238" s="41"/>
      <c r="G238" s="41"/>
      <c r="H238" s="41"/>
      <c r="I238" s="41"/>
      <c r="J238" s="41"/>
    </row>
    <row r="239" spans="5:10" s="35" customFormat="1" ht="12.75">
      <c r="E239" s="41"/>
      <c r="F239" s="41"/>
      <c r="G239" s="41"/>
      <c r="H239" s="41"/>
      <c r="I239" s="41"/>
      <c r="J239" s="41"/>
    </row>
    <row r="240" spans="5:10" s="35" customFormat="1" ht="12.75">
      <c r="E240" s="41"/>
      <c r="F240" s="41"/>
      <c r="G240" s="41"/>
      <c r="H240" s="41"/>
      <c r="I240" s="41"/>
      <c r="J240" s="41"/>
    </row>
    <row r="241" spans="5:10" s="35" customFormat="1" ht="12.75">
      <c r="E241" s="41"/>
      <c r="F241" s="41"/>
      <c r="G241" s="41"/>
      <c r="H241" s="41"/>
      <c r="I241" s="41"/>
      <c r="J241" s="41"/>
    </row>
    <row r="242" spans="5:10" s="35" customFormat="1" ht="12.75">
      <c r="E242" s="41"/>
      <c r="F242" s="41"/>
      <c r="G242" s="41"/>
      <c r="H242" s="41"/>
      <c r="I242" s="41"/>
      <c r="J242" s="41"/>
    </row>
    <row r="243" spans="5:10" s="35" customFormat="1" ht="12.75">
      <c r="E243" s="41"/>
      <c r="F243" s="41"/>
      <c r="G243" s="41"/>
      <c r="H243" s="41"/>
      <c r="I243" s="41"/>
      <c r="J243" s="41"/>
    </row>
    <row r="244" spans="5:10" s="35" customFormat="1" ht="12.75">
      <c r="E244" s="41"/>
      <c r="F244" s="41"/>
      <c r="G244" s="41"/>
      <c r="H244" s="41"/>
      <c r="I244" s="41"/>
      <c r="J244" s="41"/>
    </row>
    <row r="245" spans="5:10" s="35" customFormat="1" ht="12.75">
      <c r="E245" s="41"/>
      <c r="F245" s="41"/>
      <c r="G245" s="41"/>
      <c r="H245" s="41"/>
      <c r="I245" s="41"/>
      <c r="J245" s="41"/>
    </row>
    <row r="246" spans="5:10" s="35" customFormat="1" ht="12.75">
      <c r="E246" s="41"/>
      <c r="F246" s="41"/>
      <c r="G246" s="41"/>
      <c r="H246" s="41"/>
      <c r="I246" s="41"/>
      <c r="J246" s="41"/>
    </row>
    <row r="247" spans="5:10" s="35" customFormat="1" ht="12.75">
      <c r="E247" s="41"/>
      <c r="F247" s="41"/>
      <c r="G247" s="41"/>
      <c r="H247" s="41"/>
      <c r="I247" s="41"/>
      <c r="J247" s="41"/>
    </row>
    <row r="248" spans="5:10" s="35" customFormat="1" ht="12.75">
      <c r="E248" s="41"/>
      <c r="F248" s="41"/>
      <c r="G248" s="41"/>
      <c r="H248" s="41"/>
      <c r="I248" s="41"/>
      <c r="J248" s="41"/>
    </row>
    <row r="249" spans="5:10" s="35" customFormat="1" ht="12.75">
      <c r="E249" s="41"/>
      <c r="F249" s="41"/>
      <c r="G249" s="41"/>
      <c r="H249" s="41"/>
      <c r="I249" s="41"/>
      <c r="J249" s="41"/>
    </row>
    <row r="250" spans="5:10" s="35" customFormat="1" ht="12.75">
      <c r="E250" s="41"/>
      <c r="F250" s="41"/>
      <c r="G250" s="41"/>
      <c r="H250" s="41"/>
      <c r="I250" s="41"/>
      <c r="J250" s="41"/>
    </row>
    <row r="251" spans="5:10" s="35" customFormat="1" ht="12.75">
      <c r="E251" s="41"/>
      <c r="F251" s="41"/>
      <c r="G251" s="41"/>
      <c r="H251" s="41"/>
      <c r="I251" s="41"/>
      <c r="J251" s="41"/>
    </row>
    <row r="252" spans="5:10" s="35" customFormat="1" ht="12.75">
      <c r="E252" s="41"/>
      <c r="F252" s="41"/>
      <c r="G252" s="41"/>
      <c r="H252" s="41"/>
      <c r="I252" s="41"/>
      <c r="J252" s="41"/>
    </row>
    <row r="253" spans="5:10" s="35" customFormat="1" ht="12.75">
      <c r="E253" s="41"/>
      <c r="F253" s="41"/>
      <c r="G253" s="41"/>
      <c r="H253" s="41"/>
      <c r="I253" s="41"/>
      <c r="J253" s="41"/>
    </row>
    <row r="254" spans="5:10" s="35" customFormat="1" ht="12.75">
      <c r="E254" s="41"/>
      <c r="F254" s="41"/>
      <c r="G254" s="41"/>
      <c r="H254" s="41"/>
      <c r="I254" s="41"/>
      <c r="J254" s="41"/>
    </row>
    <row r="255" spans="5:10" s="35" customFormat="1" ht="12.75">
      <c r="E255" s="41"/>
      <c r="F255" s="41"/>
      <c r="G255" s="41"/>
      <c r="H255" s="41"/>
      <c r="I255" s="41"/>
      <c r="J255" s="41"/>
    </row>
    <row r="256" spans="5:10" s="35" customFormat="1" ht="12.75">
      <c r="E256" s="41"/>
      <c r="F256" s="41"/>
      <c r="G256" s="41"/>
      <c r="H256" s="41"/>
      <c r="I256" s="41"/>
      <c r="J256" s="41"/>
    </row>
    <row r="257" spans="5:10" s="35" customFormat="1" ht="12.75">
      <c r="E257" s="41"/>
      <c r="F257" s="41"/>
      <c r="G257" s="41"/>
      <c r="H257" s="41"/>
      <c r="I257" s="41"/>
      <c r="J257" s="41"/>
    </row>
    <row r="258" spans="5:10" s="35" customFormat="1" ht="12.75">
      <c r="E258" s="41"/>
      <c r="F258" s="41"/>
      <c r="G258" s="41"/>
      <c r="H258" s="41"/>
      <c r="I258" s="41"/>
      <c r="J258" s="41"/>
    </row>
    <row r="259" spans="5:10" s="35" customFormat="1" ht="12.75">
      <c r="E259" s="41"/>
      <c r="F259" s="41"/>
      <c r="G259" s="41"/>
      <c r="H259" s="41"/>
      <c r="I259" s="41"/>
      <c r="J259" s="41"/>
    </row>
    <row r="260" spans="5:10" s="35" customFormat="1" ht="12.75">
      <c r="E260" s="41"/>
      <c r="F260" s="41"/>
      <c r="G260" s="41"/>
      <c r="H260" s="41"/>
      <c r="I260" s="41"/>
      <c r="J260" s="41"/>
    </row>
    <row r="261" spans="5:10" s="35" customFormat="1" ht="12.75">
      <c r="E261" s="41"/>
      <c r="F261" s="41"/>
      <c r="G261" s="41"/>
      <c r="H261" s="41"/>
      <c r="I261" s="41"/>
      <c r="J261" s="41"/>
    </row>
    <row r="262" spans="5:10" s="35" customFormat="1" ht="12.75">
      <c r="E262" s="41"/>
      <c r="F262" s="41"/>
      <c r="G262" s="41"/>
      <c r="H262" s="41"/>
      <c r="I262" s="41"/>
      <c r="J262" s="41"/>
    </row>
    <row r="263" spans="5:10" s="35" customFormat="1" ht="12.75">
      <c r="E263" s="41"/>
      <c r="F263" s="41"/>
      <c r="G263" s="41"/>
      <c r="H263" s="41"/>
      <c r="I263" s="41"/>
      <c r="J263" s="41"/>
    </row>
    <row r="264" spans="5:10" s="35" customFormat="1" ht="12.75">
      <c r="E264" s="41"/>
      <c r="F264" s="41"/>
      <c r="G264" s="41"/>
      <c r="H264" s="41"/>
      <c r="I264" s="41"/>
      <c r="J264" s="41"/>
    </row>
    <row r="265" spans="5:10" s="35" customFormat="1" ht="12.75">
      <c r="E265" s="41"/>
      <c r="F265" s="41"/>
      <c r="G265" s="41"/>
      <c r="H265" s="41"/>
      <c r="I265" s="41"/>
      <c r="J265" s="41"/>
    </row>
    <row r="266" spans="5:10" s="35" customFormat="1" ht="12.75">
      <c r="E266" s="41"/>
      <c r="F266" s="41"/>
      <c r="G266" s="41"/>
      <c r="H266" s="41"/>
      <c r="I266" s="41"/>
      <c r="J266" s="41"/>
    </row>
    <row r="267" spans="5:10" s="35" customFormat="1" ht="12.75">
      <c r="E267" s="41"/>
      <c r="F267" s="41"/>
      <c r="G267" s="41"/>
      <c r="H267" s="41"/>
      <c r="I267" s="41"/>
      <c r="J267" s="41"/>
    </row>
    <row r="268" spans="5:10" s="35" customFormat="1" ht="12.75">
      <c r="E268" s="41"/>
      <c r="F268" s="41"/>
      <c r="G268" s="41"/>
      <c r="H268" s="41"/>
      <c r="I268" s="41"/>
      <c r="J268" s="41"/>
    </row>
    <row r="269" spans="5:10" s="35" customFormat="1" ht="12.75">
      <c r="E269" s="41"/>
      <c r="F269" s="41"/>
      <c r="G269" s="41"/>
      <c r="H269" s="41"/>
      <c r="I269" s="41"/>
      <c r="J269" s="41"/>
    </row>
    <row r="270" spans="5:10" s="35" customFormat="1" ht="12.75">
      <c r="E270" s="41"/>
      <c r="F270" s="41"/>
      <c r="G270" s="41"/>
      <c r="H270" s="41"/>
      <c r="I270" s="41"/>
      <c r="J270" s="41"/>
    </row>
    <row r="271" spans="5:10" s="35" customFormat="1" ht="12.75">
      <c r="E271" s="41"/>
      <c r="F271" s="41"/>
      <c r="G271" s="41"/>
      <c r="H271" s="41"/>
      <c r="I271" s="41"/>
      <c r="J271" s="41"/>
    </row>
    <row r="272" spans="5:10" s="35" customFormat="1" ht="12.75">
      <c r="E272" s="41"/>
      <c r="F272" s="41"/>
      <c r="G272" s="41"/>
      <c r="H272" s="41"/>
      <c r="I272" s="41"/>
      <c r="J272" s="41"/>
    </row>
    <row r="273" spans="5:10" s="35" customFormat="1" ht="12.75">
      <c r="E273" s="41"/>
      <c r="F273" s="41"/>
      <c r="G273" s="41"/>
      <c r="H273" s="41"/>
      <c r="I273" s="41"/>
      <c r="J273" s="41"/>
    </row>
    <row r="274" spans="5:10" s="35" customFormat="1" ht="12.75">
      <c r="E274" s="41"/>
      <c r="F274" s="41"/>
      <c r="G274" s="41"/>
      <c r="H274" s="41"/>
      <c r="I274" s="41"/>
      <c r="J274" s="41"/>
    </row>
    <row r="275" spans="5:10" s="35" customFormat="1" ht="12.75">
      <c r="E275" s="41"/>
      <c r="F275" s="41"/>
      <c r="G275" s="41"/>
      <c r="H275" s="41"/>
      <c r="I275" s="41"/>
      <c r="J275" s="41"/>
    </row>
    <row r="276" spans="5:10" s="35" customFormat="1" ht="12.75">
      <c r="E276" s="41"/>
      <c r="F276" s="41"/>
      <c r="G276" s="41"/>
      <c r="H276" s="41"/>
      <c r="I276" s="41"/>
      <c r="J276" s="41"/>
    </row>
    <row r="277" spans="5:10" s="35" customFormat="1" ht="12.75">
      <c r="E277" s="41"/>
      <c r="F277" s="41"/>
      <c r="G277" s="41"/>
      <c r="H277" s="41"/>
      <c r="I277" s="41"/>
      <c r="J277" s="41"/>
    </row>
  </sheetData>
  <sheetProtection sheet="1"/>
  <mergeCells count="2">
    <mergeCell ref="B2:D2"/>
    <mergeCell ref="B3:D3"/>
  </mergeCells>
  <printOptions/>
  <pageMargins left="0.75" right="0.75" top="1" bottom="1" header="0.5" footer="0.5"/>
  <pageSetup fitToHeight="1" fitToWidth="1" horizontalDpi="600" verticalDpi="600" orientation="portrait" scale="96" r:id="rId1"/>
  <headerFooter alignWithMargins="0">
    <oddHeader>&amp;C&amp;A</oddHeader>
  </headerFooter>
  <ignoredErrors>
    <ignoredError sqref="D17:D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Smith</dc:creator>
  <cp:keywords/>
  <dc:description/>
  <cp:lastModifiedBy>Rick Smith</cp:lastModifiedBy>
  <cp:lastPrinted>2002-12-04T17:51:38Z</cp:lastPrinted>
  <dcterms:created xsi:type="dcterms:W3CDTF">1998-09-22T20:51:42Z</dcterms:created>
  <dcterms:modified xsi:type="dcterms:W3CDTF">2010-11-27T05:44:49Z</dcterms:modified>
  <cp:category/>
  <cp:version/>
  <cp:contentType/>
  <cp:contentStatus/>
</cp:coreProperties>
</file>